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yushin_im\Desktop\"/>
    </mc:Choice>
  </mc:AlternateContent>
  <xr:revisionPtr revIDLastSave="0" documentId="8_{467C2A45-4C8C-4878-8080-96E66EA66E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ейскурант" sheetId="2" r:id="rId1"/>
    <sheet name="Лист1" sheetId="1" state="hidden" r:id="rId2"/>
  </sheets>
  <definedNames>
    <definedName name="_xlnm._FilterDatabase" localSheetId="1" hidden="1">Лист1!$A$12:$C$12</definedName>
    <definedName name="_xlnm.Print_Titles" localSheetId="0">прейскурант!$3:$3</definedName>
    <definedName name="_xlnm.Print_Area" localSheetId="0">прейскурант!$A$1:$C$66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7" i="1"/>
  <c r="G46" i="1"/>
  <c r="G70" i="1" l="1"/>
  <c r="H70" i="1" s="1"/>
  <c r="I70" i="1" s="1"/>
  <c r="G56" i="1"/>
  <c r="H56" i="1" s="1"/>
  <c r="I56" i="1" s="1"/>
  <c r="G43" i="1"/>
  <c r="H43" i="1" s="1"/>
  <c r="I43" i="1" s="1"/>
  <c r="G48" i="1"/>
  <c r="H48" i="1" s="1"/>
  <c r="I48" i="1" s="1"/>
  <c r="G47" i="1"/>
  <c r="G42" i="1"/>
  <c r="H42" i="1" s="1"/>
  <c r="I42" i="1" s="1"/>
  <c r="H15" i="1"/>
  <c r="I15" i="1"/>
  <c r="H16" i="1"/>
  <c r="I16" i="1" s="1"/>
  <c r="H18" i="1"/>
  <c r="I18" i="1"/>
  <c r="H19" i="1"/>
  <c r="I19" i="1"/>
  <c r="H21" i="1"/>
  <c r="I21" i="1"/>
  <c r="H22" i="1"/>
  <c r="I22" i="1"/>
  <c r="I14" i="1"/>
  <c r="H14" i="1"/>
  <c r="G66" i="1"/>
  <c r="H66" i="1" s="1"/>
  <c r="I66" i="1" s="1"/>
  <c r="G65" i="1"/>
  <c r="H65" i="1" s="1"/>
  <c r="I65" i="1" s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G60" i="1"/>
  <c r="H60" i="1" s="1"/>
  <c r="I60" i="1" s="1"/>
  <c r="G58" i="1"/>
  <c r="H58" i="1" s="1"/>
  <c r="I58" i="1" s="1"/>
  <c r="G57" i="1"/>
  <c r="H57" i="1" s="1"/>
  <c r="I57" i="1" s="1"/>
  <c r="G54" i="1"/>
  <c r="H54" i="1" s="1"/>
  <c r="I54" i="1" s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H47" i="1"/>
  <c r="I47" i="1" s="1"/>
  <c r="G45" i="1"/>
  <c r="H45" i="1" s="1"/>
  <c r="I45" i="1" s="1"/>
  <c r="G44" i="1"/>
  <c r="H44" i="1" s="1"/>
  <c r="I44" i="1" s="1"/>
  <c r="G41" i="1"/>
  <c r="H41" i="1" s="1"/>
  <c r="I41" i="1" s="1"/>
  <c r="G40" i="1"/>
  <c r="H40" i="1" s="1"/>
  <c r="I40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4" i="1"/>
  <c r="H34" i="1" s="1"/>
  <c r="I34" i="1" s="1"/>
  <c r="G33" i="1"/>
  <c r="H33" i="1" s="1"/>
  <c r="I33" i="1" s="1"/>
  <c r="G31" i="1"/>
  <c r="H31" i="1" s="1"/>
  <c r="I31" i="1" s="1"/>
  <c r="G30" i="1"/>
  <c r="H30" i="1" s="1"/>
  <c r="I30" i="1" s="1"/>
  <c r="G28" i="1"/>
  <c r="H28" i="1" s="1"/>
  <c r="I28" i="1" s="1"/>
  <c r="G27" i="1"/>
  <c r="H27" i="1" s="1"/>
  <c r="I27" i="1" s="1"/>
  <c r="G25" i="1"/>
  <c r="H25" i="1" s="1"/>
  <c r="I25" i="1" s="1"/>
  <c r="G24" i="1"/>
  <c r="H24" i="1" s="1"/>
  <c r="I24" i="1" s="1"/>
  <c r="G22" i="1"/>
  <c r="G21" i="1"/>
  <c r="G19" i="1"/>
  <c r="G18" i="1"/>
  <c r="G16" i="1"/>
  <c r="G15" i="1"/>
  <c r="G14" i="1"/>
</calcChain>
</file>

<file path=xl/sharedStrings.xml><?xml version="1.0" encoding="utf-8"?>
<sst xmlns="http://schemas.openxmlformats.org/spreadsheetml/2006/main" count="385" uniqueCount="151">
  <si>
    <t>Проверка УЗО</t>
  </si>
  <si>
    <t>Проверка АВР</t>
  </si>
  <si>
    <t>Наладка АВР на базе микропроцессорных реле</t>
  </si>
  <si>
    <t>Наладка АВР на базе электромеханический реле</t>
  </si>
  <si>
    <t>Определение места повреждения основной изоляции кабельной линии 6-10 кВ</t>
  </si>
  <si>
    <t>менее 100 шт.</t>
  </si>
  <si>
    <t>более 100 шт.</t>
  </si>
  <si>
    <t>Проверка наличия цепи между заземленными установками и элементами заземленной установки (1 точка)</t>
  </si>
  <si>
    <t>Проверка действия расцепителей автоматических выключателей до 63А</t>
  </si>
  <si>
    <t>менее 60 шт.</t>
  </si>
  <si>
    <t>более 60 шт.</t>
  </si>
  <si>
    <t>Проверка действия расцепителей автоматических выключателей 63-630А</t>
  </si>
  <si>
    <t>Проверка действия расцепителей автоматических выключателей 630-4000А</t>
  </si>
  <si>
    <t>Испытание силового трансформатора</t>
  </si>
  <si>
    <t>до 10 кВ до 630 кВА</t>
  </si>
  <si>
    <t>до 10 кВ до 1 600 кВА</t>
  </si>
  <si>
    <t>110 кВ</t>
  </si>
  <si>
    <t>35 кВ</t>
  </si>
  <si>
    <t>6-10 кВ</t>
  </si>
  <si>
    <t>10 000 - 100 000 кВА</t>
  </si>
  <si>
    <t>5 000 - 10 000 кВА</t>
  </si>
  <si>
    <t>до 5 000 кВА</t>
  </si>
  <si>
    <t>Монтаж соединительных муфт для следующих основных типов 3-х жильного кабеля: ААБл, АСБ, ААШв, АСШв, СБ и их аналогов напряжения 10кВ.</t>
  </si>
  <si>
    <t>Ремонт кабельной линии 6-10 кВ с выемкой грунта и обратной засыпкой (без сопутствующих работ, услуг)</t>
  </si>
  <si>
    <t>Испытание повышенным напряжением (до 20 кВ) кабельной линии с экстрадированной изоляцией</t>
  </si>
  <si>
    <t>Испытание повышенным напряжением (до 10 кВ) кабельной линии с бумажной, резиновой и пластмассовой изоляцией</t>
  </si>
  <si>
    <t>Испытание генератора (двигателя)</t>
  </si>
  <si>
    <t>сухого до 10 кВ</t>
  </si>
  <si>
    <t>35-110 кВ</t>
  </si>
  <si>
    <t>УТВЕРЖДАЮ</t>
  </si>
  <si>
    <t>Генеральный директор</t>
  </si>
  <si>
    <t>АО «Петербургская сбытовая компания»</t>
  </si>
  <si>
    <t>_______________С.Н.Кропачев</t>
  </si>
  <si>
    <t>“____”____________2021 г.</t>
  </si>
  <si>
    <t>от ___________№__________</t>
  </si>
  <si>
    <t>Приложение № 1 к приказу</t>
  </si>
  <si>
    <t>Прейскурант "Услуги электротехнической лаборатории"</t>
  </si>
  <si>
    <t>№
пп</t>
  </si>
  <si>
    <t>Наименование услуги</t>
  </si>
  <si>
    <r>
      <t xml:space="preserve">Измерение сопротивления изоляции вторичных цепей, электропроводок и кабельных линий 0,4 кВ </t>
    </r>
    <r>
      <rPr>
        <i/>
        <sz val="12"/>
        <color rgb="FF000000"/>
        <rFont val="Times New Roman"/>
        <family val="1"/>
        <charset val="204"/>
      </rPr>
      <t>(1 приемник)</t>
    </r>
  </si>
  <si>
    <r>
      <t xml:space="preserve">Измерение сопротивления заземляющих устройств </t>
    </r>
    <r>
      <rPr>
        <i/>
        <sz val="12"/>
        <color rgb="FF000000"/>
        <rFont val="Times New Roman"/>
        <family val="1"/>
        <charset val="204"/>
      </rPr>
      <t>(1 контур)</t>
    </r>
  </si>
  <si>
    <r>
      <t xml:space="preserve">Измерение напряжения прикосновения в электроустановках до 1 кВ </t>
    </r>
    <r>
      <rPr>
        <i/>
        <sz val="12"/>
        <color rgb="FF000000"/>
        <rFont val="Times New Roman"/>
        <family val="1"/>
        <charset val="204"/>
      </rPr>
      <t>(1 точка)</t>
    </r>
  </si>
  <si>
    <r>
      <t xml:space="preserve">Проверка цепи «фаза-нуль» в электроустановках до 1000 В с системой TN </t>
    </r>
    <r>
      <rPr>
        <i/>
        <sz val="12"/>
        <color rgb="FF000000"/>
        <rFont val="Times New Roman"/>
        <family val="1"/>
        <charset val="204"/>
      </rPr>
      <t>(1 точка)</t>
    </r>
  </si>
  <si>
    <r>
      <t xml:space="preserve">Испытания повышенным напряжением (до 110 кВ) вторичных цепей схем защиты, управления, сигнализации и измерения электрооборудования </t>
    </r>
    <r>
      <rPr>
        <i/>
        <sz val="12"/>
        <color rgb="FF000000"/>
        <rFont val="Times New Roman"/>
        <family val="1"/>
        <charset val="204"/>
      </rPr>
      <t>(1 шкаф)</t>
    </r>
  </si>
  <si>
    <r>
      <t xml:space="preserve">Измерение (напряжением до 110 кВ) сопротивления изоляции электрооборудования </t>
    </r>
    <r>
      <rPr>
        <i/>
        <sz val="12"/>
        <color rgb="FF000000"/>
        <rFont val="Times New Roman"/>
        <family val="1"/>
        <charset val="204"/>
      </rPr>
      <t>(1 приемник)</t>
    </r>
  </si>
  <si>
    <r>
      <t xml:space="preserve">Измерение (напряжением до 110 кВ) сопротивления постоянному току электрооборудования </t>
    </r>
    <r>
      <rPr>
        <i/>
        <sz val="12"/>
        <color rgb="FF000000"/>
        <rFont val="Times New Roman"/>
        <family val="1"/>
        <charset val="204"/>
      </rPr>
      <t>(1 приемник)</t>
    </r>
  </si>
  <si>
    <t>1</t>
  </si>
  <si>
    <t>1.2</t>
  </si>
  <si>
    <t>1.1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</si>
  <si>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</si>
  <si>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</si>
  <si>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</si>
  <si>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</si>
  <si>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</si>
  <si>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</si>
  <si>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</si>
  <si>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</si>
  <si>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</si>
  <si>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</si>
  <si>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</si>
  <si>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</si>
  <si>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</si>
  <si>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</si>
  <si>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</si>
  <si>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</si>
  <si>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</si>
  <si>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</si>
  <si>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</si>
  <si>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</si>
  <si>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</si>
  <si>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</si>
  <si>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</si>
  <si>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</si>
  <si>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</si>
  <si>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3.1</t>
  </si>
  <si>
    <t>3.2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</si>
  <si>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</si>
  <si>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</si>
  <si>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</si>
  <si>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</si>
  <si>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</si>
  <si>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</si>
  <si>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</si>
  <si>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</si>
  <si>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</si>
  <si>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</si>
  <si>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</si>
  <si>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</si>
  <si>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</si>
  <si>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</si>
  <si>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</si>
  <si>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</si>
  <si>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</si>
  <si>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</si>
  <si>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</si>
  <si>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</si>
  <si>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</si>
  <si>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</si>
  <si>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</si>
  <si>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r>
      <t>Минимальный / повторный выезд</t>
    </r>
    <r>
      <rPr>
        <b/>
        <vertAlign val="superscript"/>
        <sz val="12"/>
        <color rgb="FFFF0000"/>
        <rFont val="Times New Roman"/>
        <family val="1"/>
        <charset val="204"/>
      </rPr>
      <t>2)</t>
    </r>
  </si>
  <si>
    <r>
      <t>Стоимость</t>
    </r>
    <r>
      <rPr>
        <b/>
        <vertAlign val="superscript"/>
        <sz val="12"/>
        <color rgb="FFFF0000"/>
        <rFont val="Times New Roman"/>
        <family val="1"/>
        <charset val="204"/>
      </rPr>
      <t>1)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(руб. с НДС)</t>
    </r>
  </si>
  <si>
    <t>(введен в действие с 27 декабря 2021 г.)</t>
  </si>
  <si>
    <r>
      <rPr>
        <b/>
        <sz val="12"/>
        <rFont val="Times New Roman"/>
        <family val="1"/>
        <charset val="204"/>
      </rPr>
      <t>Т</t>
    </r>
    <r>
      <rPr>
        <b/>
        <vertAlign val="subscript"/>
        <sz val="12"/>
        <rFont val="Times New Roman"/>
        <family val="1"/>
        <charset val="204"/>
      </rPr>
      <t>раст</t>
    </r>
    <r>
      <rPr>
        <b/>
        <sz val="12"/>
        <rFont val="Times New Roman"/>
        <family val="1"/>
        <charset val="204"/>
      </rPr>
      <t xml:space="preserve"> - тариф, учитывающий расстояние
</t>
    </r>
    <r>
      <rPr>
        <sz val="12"/>
        <rFont val="Times New Roman"/>
        <family val="1"/>
        <charset val="204"/>
      </rPr>
      <t>(Т</t>
    </r>
    <r>
      <rPr>
        <vertAlign val="subscript"/>
        <sz val="12"/>
        <rFont val="Times New Roman"/>
        <family val="1"/>
        <charset val="204"/>
      </rPr>
      <t xml:space="preserve">раст </t>
    </r>
    <r>
      <rPr>
        <sz val="12"/>
        <rFont val="Times New Roman"/>
        <family val="1"/>
        <charset val="204"/>
      </rPr>
      <t>= 0р. - г. Санкт-Петербург в пределах КАД; Т</t>
    </r>
    <r>
      <rPr>
        <vertAlign val="subscript"/>
        <sz val="12"/>
        <rFont val="Times New Roman"/>
        <family val="1"/>
        <charset val="204"/>
      </rPr>
      <t xml:space="preserve">раст </t>
    </r>
    <r>
      <rPr>
        <sz val="12"/>
        <rFont val="Times New Roman"/>
        <family val="1"/>
        <charset val="204"/>
      </rPr>
      <t>= 1 600р. - за каждые 50 км от КАД).</t>
    </r>
  </si>
  <si>
    <r>
      <rPr>
        <b/>
        <vertAlign val="superscript"/>
        <sz val="12"/>
        <rFont val="Times New Roman"/>
        <family val="1"/>
        <charset val="204"/>
      </rPr>
      <t>1)</t>
    </r>
    <r>
      <rPr>
        <b/>
        <sz val="12"/>
        <rFont val="Times New Roman"/>
        <family val="1"/>
        <charset val="204"/>
      </rPr>
      <t xml:space="preserve"> - </t>
    </r>
    <r>
      <rPr>
        <sz val="12"/>
        <rFont val="Times New Roman"/>
        <family val="1"/>
        <charset val="204"/>
      </rPr>
      <t xml:space="preserve">указанная стоимость является базовой. Для окончательного расчета АО "Петербургская сбытовая компания" вправе применить расчет по формуле:
</t>
    </r>
    <r>
      <rPr>
        <b/>
        <sz val="12"/>
        <rFont val="Times New Roman"/>
        <family val="1"/>
        <charset val="204"/>
      </rPr>
      <t>Стоимость = Цена по прейскуранту + Т</t>
    </r>
    <r>
      <rPr>
        <b/>
        <vertAlign val="subscript"/>
        <sz val="12"/>
        <rFont val="Times New Roman"/>
        <family val="1"/>
        <charset val="204"/>
      </rPr>
      <t>раст</t>
    </r>
  </si>
  <si>
    <r>
      <t xml:space="preserve">Высоковольтные испытания электрооборудования до 10 кВ </t>
    </r>
    <r>
      <rPr>
        <i/>
        <sz val="12"/>
        <color rgb="FF000000"/>
        <rFont val="Times New Roman"/>
        <family val="1"/>
        <charset val="204"/>
      </rPr>
      <t>(1 единица)</t>
    </r>
  </si>
  <si>
    <t>Испытание высоковольтной ячейки (испытания опорной изоляции, ограничителей перенапряжения, вакуумных выключателей, разъединителей)</t>
  </si>
  <si>
    <t>масляного до 10кВ до 630 кВА</t>
  </si>
  <si>
    <t>Пуско-наладка РЗА микропроцессорного устройства</t>
  </si>
  <si>
    <t>Монтаж кабельных муфт сшитого полиэтилена соединительных до 10 кВ</t>
  </si>
  <si>
    <r>
      <rPr>
        <b/>
        <vertAlign val="superscript"/>
        <sz val="12"/>
        <rFont val="Times New Roman"/>
        <family val="1"/>
        <charset val="204"/>
      </rPr>
      <t>2)</t>
    </r>
    <r>
      <rPr>
        <b/>
        <sz val="12"/>
        <rFont val="Times New Roman"/>
        <family val="1"/>
        <charset val="204"/>
      </rPr>
      <t xml:space="preserve"> -</t>
    </r>
    <r>
      <rPr>
        <sz val="12"/>
        <rFont val="Times New Roman"/>
        <family val="1"/>
        <charset val="204"/>
      </rPr>
      <t xml:space="preserve"> повторный выезд оплачивается в случае невыполнения Заказчиком обязательств по предоставлению Подрядчику допуска на объект для производства работ, а также по обеспечению ввода полного или частичного ограничения режима потребления электрической энергии.</t>
    </r>
  </si>
  <si>
    <t>НДК</t>
  </si>
  <si>
    <t>Проект прейскуранта "Услуги электротехнической лаборатории"</t>
  </si>
  <si>
    <t>рост цен ПСК</t>
  </si>
  <si>
    <t>руб</t>
  </si>
  <si>
    <t>%</t>
  </si>
  <si>
    <t>менее 20 шт.</t>
  </si>
  <si>
    <t>более 20 шт.</t>
  </si>
  <si>
    <t>(введен в действие с __ февраля 2023 г.)</t>
  </si>
  <si>
    <t>“____”____________2023 г.</t>
  </si>
  <si>
    <t>Испытание высоковольтной ячейки (испытания опорной изоляции, ограничителей перенапряжения, вакуумных(элегазовых , масляных) выключателей, разъединителей)</t>
  </si>
  <si>
    <t>Испытание повышенным напряжением (до 10 кВ) кабельной линии из сшитого полиэтилена</t>
  </si>
  <si>
    <t>ДКБ</t>
  </si>
  <si>
    <t>НДК не предлагает</t>
  </si>
  <si>
    <t>21.4</t>
  </si>
  <si>
    <t>21.5</t>
  </si>
  <si>
    <t>23.1</t>
  </si>
  <si>
    <t>23.2</t>
  </si>
  <si>
    <t>23.3</t>
  </si>
  <si>
    <t>27</t>
  </si>
  <si>
    <t>28</t>
  </si>
  <si>
    <t>29</t>
  </si>
  <si>
    <t>30</t>
  </si>
  <si>
    <t>31</t>
  </si>
  <si>
    <t>Составление паспорта заземляющего устройства</t>
  </si>
  <si>
    <t>Комплекс измерений электрических параметров силового трансформатора</t>
  </si>
  <si>
    <t>Подготовка технического отчёта</t>
  </si>
  <si>
    <t>Испытание высоковольтной ячейки (испытания опорной изоляции, ограничителей перенапряжения, вакуумных (элегазовых, масляных) выключателей, разъединителей)</t>
  </si>
  <si>
    <t>Испытание повышенным напряжением (до 10 кВ) кабельной линии с изоляцией из сшитого полиэтилена</t>
  </si>
  <si>
    <r>
      <t xml:space="preserve">Испытания повышенным напряжением (до 110 кВ) вторичных цепей схем защиты, управления, сигнализации и измерения электрооборудования </t>
    </r>
    <r>
      <rPr>
        <i/>
        <sz val="12"/>
        <rFont val="Times New Roman"/>
        <family val="1"/>
        <charset val="204"/>
      </rPr>
      <t>(1 шкаф)</t>
    </r>
  </si>
  <si>
    <r>
      <t xml:space="preserve">Измерение (напряжением до 110 кВ) сопротивления изоляции электрооборудования </t>
    </r>
    <r>
      <rPr>
        <i/>
        <sz val="12"/>
        <rFont val="Times New Roman"/>
        <family val="1"/>
        <charset val="204"/>
      </rPr>
      <t>(1 приемник)</t>
    </r>
  </si>
  <si>
    <r>
      <t xml:space="preserve">Измерение (напряжением до 110 кВ) сопротивления постоянному току электрооборудования </t>
    </r>
    <r>
      <rPr>
        <i/>
        <sz val="12"/>
        <rFont val="Times New Roman"/>
        <family val="1"/>
        <charset val="204"/>
      </rPr>
      <t>(1 приемник)</t>
    </r>
  </si>
  <si>
    <r>
      <t xml:space="preserve">Высоковольтные испытания электрооборудования до 10 кВ </t>
    </r>
    <r>
      <rPr>
        <i/>
        <sz val="12"/>
        <rFont val="Times New Roman"/>
        <family val="1"/>
        <charset val="204"/>
      </rPr>
      <t>(1 единица)</t>
    </r>
  </si>
  <si>
    <t>масляного до 10 кВ до 630 кВА</t>
  </si>
  <si>
    <t>Монтаж соединительных муфт 3-х жильного кабеля (типа ААБл, АСБ, ААШв, АСШв, СБ и их аналогов) до 10 кВ</t>
  </si>
  <si>
    <t>Проверка соответствия схемы электроустановки требованиям нормативно-технической документации (внешний осмотр)</t>
  </si>
  <si>
    <r>
      <t xml:space="preserve">Проверка наличия цепи между заземленными установками и элементами заземленной установки </t>
    </r>
    <r>
      <rPr>
        <i/>
        <sz val="12"/>
        <color rgb="FF000000"/>
        <rFont val="Times New Roman"/>
        <family val="1"/>
        <charset val="204"/>
      </rPr>
      <t>(1 точка)</t>
    </r>
  </si>
  <si>
    <r>
      <rPr>
        <b/>
        <vertAlign val="superscript"/>
        <sz val="12"/>
        <rFont val="Times New Roman"/>
        <family val="1"/>
        <charset val="204"/>
      </rPr>
      <t>1)</t>
    </r>
    <r>
      <rPr>
        <b/>
        <sz val="12"/>
        <rFont val="Times New Roman"/>
        <family val="1"/>
        <charset val="204"/>
      </rPr>
      <t xml:space="preserve"> - </t>
    </r>
    <r>
      <rPr>
        <sz val="12"/>
        <rFont val="Times New Roman"/>
        <family val="1"/>
        <charset val="204"/>
      </rPr>
      <t xml:space="preserve">указанная стоимость является базовой. Для окончательного расчета АО "Петербургская сбытовая компания" вправе применить расчет по формуле: </t>
    </r>
    <r>
      <rPr>
        <b/>
        <sz val="12"/>
        <rFont val="Times New Roman"/>
        <family val="1"/>
        <charset val="204"/>
      </rPr>
      <t>Стоимость = Цена по прейскуранту + Т</t>
    </r>
    <r>
      <rPr>
        <b/>
        <vertAlign val="subscript"/>
        <sz val="12"/>
        <rFont val="Times New Roman"/>
        <family val="1"/>
        <charset val="204"/>
      </rPr>
      <t>раст</t>
    </r>
  </si>
  <si>
    <t>договорная</t>
  </si>
  <si>
    <t>(введен в действие с 23 октября 2024 г.)</t>
  </si>
  <si>
    <t>Оказание услуг по испытаниям и измерениям электрооборудования электротехнической лабораторией</t>
  </si>
  <si>
    <r>
      <rPr>
        <b/>
        <sz val="12"/>
        <rFont val="Times New Roman"/>
        <family val="1"/>
        <charset val="204"/>
      </rPr>
      <t>Т</t>
    </r>
    <r>
      <rPr>
        <b/>
        <vertAlign val="subscript"/>
        <sz val="12"/>
        <rFont val="Times New Roman"/>
        <family val="1"/>
        <charset val="204"/>
      </rPr>
      <t>раст</t>
    </r>
    <r>
      <rPr>
        <b/>
        <sz val="12"/>
        <rFont val="Times New Roman"/>
        <family val="1"/>
        <charset val="204"/>
      </rPr>
      <t xml:space="preserve"> - тариф, учитывающий расстояние</t>
    </r>
    <r>
      <rPr>
        <sz val="12"/>
        <rFont val="Times New Roman"/>
        <family val="1"/>
        <charset val="204"/>
      </rPr>
      <t xml:space="preserve"> (Т</t>
    </r>
    <r>
      <rPr>
        <vertAlign val="subscript"/>
        <sz val="12"/>
        <rFont val="Times New Roman"/>
        <family val="1"/>
        <charset val="204"/>
      </rPr>
      <t>раст</t>
    </r>
    <r>
      <rPr>
        <sz val="12"/>
        <rFont val="Times New Roman"/>
        <family val="1"/>
        <charset val="204"/>
      </rPr>
      <t xml:space="preserve"> = 0 руб. - г. Санкт-Петербург в пределах КАД; Т</t>
    </r>
    <r>
      <rPr>
        <vertAlign val="subscript"/>
        <sz val="12"/>
        <rFont val="Times New Roman"/>
        <family val="1"/>
        <charset val="204"/>
      </rPr>
      <t>раст</t>
    </r>
    <r>
      <rPr>
        <sz val="12"/>
        <rFont val="Times New Roman"/>
        <family val="1"/>
        <charset val="204"/>
      </rPr>
      <t xml:space="preserve"> = 84 руб. в т.ч. НДС - за каждый км за пределами КАД). В выходные и праздничные дни цена договорная.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</si>
</sst>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000_ ;\-#,##0.00000\ 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vertAlign val="superscript"/>
      <sz val="12"/>
      <color rgb="FFFF000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165" fontId="0" fillId="0" borderId="0" xfId="1" applyNumberFormat="1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6" fillId="2" borderId="0" xfId="2" applyFont="1" applyFill="1"/>
    <xf numFmtId="0" fontId="7" fillId="2" borderId="0" xfId="2" applyFont="1" applyFill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/>
    <xf numFmtId="49" fontId="2" fillId="2" borderId="1" xfId="0" applyNumberFormat="1" applyFont="1" applyFill="1" applyBorder="1" applyAlignment="1">
      <alignment horizontal="right" vertical="center" wrapText="1"/>
    </xf>
    <xf numFmtId="49" fontId="16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indent="2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2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/>
    <xf numFmtId="165" fontId="7" fillId="2" borderId="1" xfId="1" applyNumberFormat="1" applyFont="1" applyFill="1" applyBorder="1" applyAlignment="1">
      <alignment vertical="center" wrapText="1"/>
    </xf>
    <xf numFmtId="0" fontId="0" fillId="3" borderId="0" xfId="0" applyFill="1" applyBorder="1"/>
    <xf numFmtId="0" fontId="15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2" applyFont="1" applyFill="1" applyAlignment="1">
      <alignment horizontal="right"/>
    </xf>
    <xf numFmtId="49" fontId="8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right" vertical="center" wrapText="1"/>
    </xf>
    <xf numFmtId="49" fontId="16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indent="2"/>
    </xf>
    <xf numFmtId="165" fontId="7" fillId="3" borderId="1" xfId="1" applyNumberFormat="1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vertical="center" wrapText="1"/>
    </xf>
    <xf numFmtId="0" fontId="0" fillId="4" borderId="0" xfId="0" applyFill="1"/>
    <xf numFmtId="49" fontId="16" fillId="4" borderId="1" xfId="0" applyNumberFormat="1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left" vertical="center" indent="2"/>
    </xf>
    <xf numFmtId="0" fontId="25" fillId="0" borderId="0" xfId="0" applyFont="1" applyBorder="1"/>
    <xf numFmtId="9" fontId="25" fillId="0" borderId="0" xfId="0" applyNumberFormat="1" applyFont="1" applyBorder="1"/>
    <xf numFmtId="0" fontId="25" fillId="0" borderId="0" xfId="0" applyFont="1"/>
    <xf numFmtId="9" fontId="25" fillId="0" borderId="0" xfId="0" applyNumberFormat="1" applyFont="1"/>
    <xf numFmtId="165" fontId="25" fillId="0" borderId="0" xfId="0" applyNumberFormat="1" applyFont="1"/>
    <xf numFmtId="165" fontId="25" fillId="5" borderId="0" xfId="0" applyNumberFormat="1" applyFont="1" applyFill="1"/>
    <xf numFmtId="9" fontId="25" fillId="5" borderId="0" xfId="0" applyNumberFormat="1" applyFont="1" applyFill="1"/>
    <xf numFmtId="49" fontId="21" fillId="6" borderId="1" xfId="0" applyNumberFormat="1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vertical="center" wrapText="1"/>
    </xf>
    <xf numFmtId="165" fontId="21" fillId="6" borderId="1" xfId="1" applyNumberFormat="1" applyFont="1" applyFill="1" applyBorder="1" applyAlignment="1">
      <alignment horizontal="center" vertical="center" wrapText="1"/>
    </xf>
    <xf numFmtId="0" fontId="22" fillId="6" borderId="0" xfId="0" applyFont="1" applyFill="1"/>
    <xf numFmtId="49" fontId="2" fillId="6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0" fillId="2" borderId="0" xfId="0" applyFill="1"/>
    <xf numFmtId="166" fontId="0" fillId="2" borderId="0" xfId="0" applyNumberFormat="1" applyFill="1"/>
    <xf numFmtId="0" fontId="6" fillId="2" borderId="1" xfId="0" applyFont="1" applyFill="1" applyBorder="1" applyAlignment="1">
      <alignment horizontal="left" vertical="center" indent="2"/>
    </xf>
    <xf numFmtId="0" fontId="7" fillId="2" borderId="1" xfId="0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49" fontId="9" fillId="2" borderId="0" xfId="2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top" wrapText="1" indent="5"/>
    </xf>
    <xf numFmtId="0" fontId="7" fillId="2" borderId="0" xfId="2" applyFont="1" applyFill="1" applyBorder="1" applyAlignment="1">
      <alignment horizontal="left" vertical="top" wrapText="1" indent="2"/>
    </xf>
    <xf numFmtId="0" fontId="7" fillId="2" borderId="3" xfId="2" applyFont="1" applyFill="1" applyBorder="1" applyAlignment="1">
      <alignment horizontal="left" vertical="top" wrapText="1" indent="2"/>
    </xf>
    <xf numFmtId="0" fontId="7" fillId="2" borderId="2" xfId="2" applyFont="1" applyFill="1" applyBorder="1" applyAlignment="1">
      <alignment horizontal="left" vertical="center" wrapText="1" indent="2"/>
    </xf>
    <xf numFmtId="0" fontId="21" fillId="2" borderId="0" xfId="2" applyFont="1" applyFill="1" applyBorder="1" applyAlignment="1">
      <alignment horizontal="left" vertical="top" wrapText="1" indent="2"/>
    </xf>
    <xf numFmtId="49" fontId="23" fillId="3" borderId="0" xfId="2" applyNumberFormat="1" applyFont="1" applyFill="1" applyBorder="1" applyAlignment="1">
      <alignment horizontal="center" wrapText="1"/>
    </xf>
    <xf numFmtId="49" fontId="10" fillId="3" borderId="2" xfId="2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top" wrapText="1" indent="2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7" fillId="3" borderId="3" xfId="2" applyFont="1" applyFill="1" applyBorder="1" applyAlignment="1">
      <alignment horizontal="left" vertical="top" wrapText="1" indent="2"/>
    </xf>
    <xf numFmtId="0" fontId="7" fillId="3" borderId="2" xfId="2" applyFont="1" applyFill="1" applyBorder="1" applyAlignment="1">
      <alignment horizontal="left" vertical="center" wrapText="1" indent="2"/>
    </xf>
    <xf numFmtId="165" fontId="25" fillId="6" borderId="4" xfId="0" applyNumberFormat="1" applyFont="1" applyFill="1" applyBorder="1" applyAlignment="1">
      <alignment horizontal="center"/>
    </xf>
    <xf numFmtId="165" fontId="25" fillId="6" borderId="0" xfId="0" applyNumberFormat="1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2C16-0FFC-42ED-9291-B4501858EE94}">
  <sheetPr>
    <pageSetUpPr fitToPage="1"/>
  </sheetPr>
  <dimension ref="A1:D64"/>
  <sheetViews>
    <sheetView tabSelected="1" view="pageBreakPreview" zoomScaleNormal="100" zoomScaleSheetLayoutView="100" workbookViewId="0">
      <selection activeCell="E87" sqref="E87"/>
    </sheetView>
  </sheetViews>
  <sheetFormatPr defaultRowHeight="15" customHeight="1" x14ac:dyDescent="0.25"/>
  <cols>
    <col min="1" max="1" width="9.140625" style="55"/>
    <col min="2" max="2" width="79.140625" style="55" customWidth="1"/>
    <col min="3" max="3" width="14.85546875" style="55" customWidth="1"/>
    <col min="4" max="4" width="13.28515625" style="55" customWidth="1"/>
    <col min="5" max="16384" width="9.140625" style="55"/>
  </cols>
  <sheetData>
    <row r="1" spans="1:4" ht="33.75" customHeight="1" x14ac:dyDescent="0.3">
      <c r="A1" s="68" t="s">
        <v>36</v>
      </c>
      <c r="B1" s="68"/>
      <c r="C1" s="68"/>
      <c r="D1" s="58"/>
    </row>
    <row r="2" spans="1:4" x14ac:dyDescent="0.25">
      <c r="A2" s="69" t="s">
        <v>148</v>
      </c>
      <c r="B2" s="69"/>
      <c r="C2" s="69"/>
      <c r="D2" s="58"/>
    </row>
    <row r="3" spans="1:4" s="56" customFormat="1" ht="34.5" x14ac:dyDescent="0.25">
      <c r="A3" s="9" t="s">
        <v>37</v>
      </c>
      <c r="B3" s="9" t="s">
        <v>38</v>
      </c>
      <c r="C3" s="10" t="s">
        <v>100</v>
      </c>
      <c r="D3" s="58"/>
    </row>
    <row r="4" spans="1:4" ht="31.5" customHeight="1" x14ac:dyDescent="0.25">
      <c r="A4" s="14" t="s">
        <v>46</v>
      </c>
      <c r="B4" s="70" t="s">
        <v>39</v>
      </c>
      <c r="C4" s="70"/>
      <c r="D4" s="58"/>
    </row>
    <row r="5" spans="1:4" ht="15.75" x14ac:dyDescent="0.25">
      <c r="A5" s="15" t="s">
        <v>48</v>
      </c>
      <c r="B5" s="16" t="s">
        <v>5</v>
      </c>
      <c r="C5" s="23">
        <v>132</v>
      </c>
      <c r="D5" s="59"/>
    </row>
    <row r="6" spans="1:4" ht="15.75" x14ac:dyDescent="0.25">
      <c r="A6" s="15" t="s">
        <v>47</v>
      </c>
      <c r="B6" s="16" t="s">
        <v>6</v>
      </c>
      <c r="C6" s="23">
        <v>90</v>
      </c>
      <c r="D6" s="59"/>
    </row>
    <row r="7" spans="1:4" ht="15.75" x14ac:dyDescent="0.25">
      <c r="A7" s="14" t="s">
        <v>49</v>
      </c>
      <c r="B7" s="57" t="s">
        <v>40</v>
      </c>
      <c r="C7" s="23">
        <v>1152</v>
      </c>
      <c r="D7" s="59"/>
    </row>
    <row r="8" spans="1:4" ht="15.75" x14ac:dyDescent="0.25">
      <c r="A8" s="14" t="s">
        <v>50</v>
      </c>
      <c r="B8" s="70" t="s">
        <v>41</v>
      </c>
      <c r="C8" s="70"/>
      <c r="D8" s="59"/>
    </row>
    <row r="9" spans="1:4" ht="15.75" x14ac:dyDescent="0.25">
      <c r="A9" s="15" t="s">
        <v>74</v>
      </c>
      <c r="B9" s="16" t="s">
        <v>5</v>
      </c>
      <c r="C9" s="18">
        <v>144</v>
      </c>
      <c r="D9" s="59"/>
    </row>
    <row r="10" spans="1:4" ht="15.75" x14ac:dyDescent="0.25">
      <c r="A10" s="15" t="s">
        <v>75</v>
      </c>
      <c r="B10" s="16" t="s">
        <v>6</v>
      </c>
      <c r="C10" s="18">
        <v>114</v>
      </c>
      <c r="D10" s="59"/>
    </row>
    <row r="11" spans="1:4" ht="31.5" customHeight="1" x14ac:dyDescent="0.25">
      <c r="A11" s="14" t="s">
        <v>51</v>
      </c>
      <c r="B11" s="70" t="s">
        <v>145</v>
      </c>
      <c r="C11" s="70"/>
      <c r="D11" s="59"/>
    </row>
    <row r="12" spans="1:4" ht="15.75" x14ac:dyDescent="0.25">
      <c r="A12" s="15" t="s">
        <v>76</v>
      </c>
      <c r="B12" s="16" t="s">
        <v>5</v>
      </c>
      <c r="C12" s="18">
        <v>114</v>
      </c>
      <c r="D12" s="59"/>
    </row>
    <row r="13" spans="1:4" ht="15.75" x14ac:dyDescent="0.25">
      <c r="A13" s="15" t="s">
        <v>77</v>
      </c>
      <c r="B13" s="16" t="s">
        <v>6</v>
      </c>
      <c r="C13" s="18">
        <v>72</v>
      </c>
      <c r="D13" s="59"/>
    </row>
    <row r="14" spans="1:4" ht="15.75" x14ac:dyDescent="0.25">
      <c r="A14" s="14" t="s">
        <v>52</v>
      </c>
      <c r="B14" s="70" t="s">
        <v>42</v>
      </c>
      <c r="C14" s="70"/>
      <c r="D14" s="59"/>
    </row>
    <row r="15" spans="1:4" ht="15.75" x14ac:dyDescent="0.25">
      <c r="A15" s="15" t="s">
        <v>78</v>
      </c>
      <c r="B15" s="16" t="s">
        <v>5</v>
      </c>
      <c r="C15" s="18">
        <v>132</v>
      </c>
      <c r="D15" s="59"/>
    </row>
    <row r="16" spans="1:4" ht="15.75" x14ac:dyDescent="0.25">
      <c r="A16" s="15" t="s">
        <v>79</v>
      </c>
      <c r="B16" s="16" t="s">
        <v>6</v>
      </c>
      <c r="C16" s="18">
        <v>102</v>
      </c>
      <c r="D16" s="59"/>
    </row>
    <row r="17" spans="1:4" ht="15.75" x14ac:dyDescent="0.25">
      <c r="A17" s="14" t="s">
        <v>53</v>
      </c>
      <c r="B17" s="70" t="s">
        <v>8</v>
      </c>
      <c r="C17" s="70"/>
      <c r="D17" s="59"/>
    </row>
    <row r="18" spans="1:4" ht="15.75" x14ac:dyDescent="0.25">
      <c r="A18" s="15" t="s">
        <v>80</v>
      </c>
      <c r="B18" s="16" t="s">
        <v>9</v>
      </c>
      <c r="C18" s="18">
        <v>180</v>
      </c>
      <c r="D18" s="59"/>
    </row>
    <row r="19" spans="1:4" ht="15.75" x14ac:dyDescent="0.25">
      <c r="A19" s="15" t="s">
        <v>81</v>
      </c>
      <c r="B19" s="16" t="s">
        <v>10</v>
      </c>
      <c r="C19" s="18">
        <v>144</v>
      </c>
      <c r="D19" s="59"/>
    </row>
    <row r="20" spans="1:4" ht="15.75" x14ac:dyDescent="0.25">
      <c r="A20" s="14" t="s">
        <v>54</v>
      </c>
      <c r="B20" s="71" t="s">
        <v>11</v>
      </c>
      <c r="C20" s="71"/>
      <c r="D20" s="59"/>
    </row>
    <row r="21" spans="1:4" ht="15.75" x14ac:dyDescent="0.25">
      <c r="A21" s="15" t="s">
        <v>82</v>
      </c>
      <c r="B21" s="60" t="s">
        <v>9</v>
      </c>
      <c r="C21" s="23">
        <v>264</v>
      </c>
      <c r="D21" s="59"/>
    </row>
    <row r="22" spans="1:4" ht="15.75" x14ac:dyDescent="0.25">
      <c r="A22" s="15" t="s">
        <v>83</v>
      </c>
      <c r="B22" s="60" t="s">
        <v>10</v>
      </c>
      <c r="C22" s="23">
        <v>204</v>
      </c>
      <c r="D22" s="59"/>
    </row>
    <row r="23" spans="1:4" ht="15.75" x14ac:dyDescent="0.25">
      <c r="A23" s="14" t="s">
        <v>55</v>
      </c>
      <c r="B23" s="71" t="s">
        <v>12</v>
      </c>
      <c r="C23" s="71"/>
      <c r="D23" s="59"/>
    </row>
    <row r="24" spans="1:4" ht="15.75" x14ac:dyDescent="0.25">
      <c r="A24" s="15" t="s">
        <v>84</v>
      </c>
      <c r="B24" s="60" t="s">
        <v>115</v>
      </c>
      <c r="C24" s="23">
        <v>630</v>
      </c>
      <c r="D24" s="59"/>
    </row>
    <row r="25" spans="1:4" ht="15.75" x14ac:dyDescent="0.25">
      <c r="A25" s="15" t="s">
        <v>85</v>
      </c>
      <c r="B25" s="60" t="s">
        <v>116</v>
      </c>
      <c r="C25" s="23">
        <v>468</v>
      </c>
      <c r="D25" s="59"/>
    </row>
    <row r="26" spans="1:4" ht="15.75" x14ac:dyDescent="0.25">
      <c r="A26" s="14" t="s">
        <v>56</v>
      </c>
      <c r="B26" s="70" t="s">
        <v>0</v>
      </c>
      <c r="C26" s="70"/>
      <c r="D26" s="59"/>
    </row>
    <row r="27" spans="1:4" ht="15.75" x14ac:dyDescent="0.25">
      <c r="A27" s="15" t="s">
        <v>86</v>
      </c>
      <c r="B27" s="16" t="s">
        <v>9</v>
      </c>
      <c r="C27" s="18">
        <v>180</v>
      </c>
      <c r="D27" s="59"/>
    </row>
    <row r="28" spans="1:4" ht="15.75" x14ac:dyDescent="0.25">
      <c r="A28" s="15" t="s">
        <v>87</v>
      </c>
      <c r="B28" s="16" t="s">
        <v>10</v>
      </c>
      <c r="C28" s="18">
        <v>120</v>
      </c>
      <c r="D28" s="59"/>
    </row>
    <row r="29" spans="1:4" ht="15.75" x14ac:dyDescent="0.25">
      <c r="A29" s="14" t="s">
        <v>57</v>
      </c>
      <c r="B29" s="19" t="s">
        <v>1</v>
      </c>
      <c r="C29" s="18">
        <v>11502</v>
      </c>
      <c r="D29" s="59"/>
    </row>
    <row r="30" spans="1:4" ht="15.75" x14ac:dyDescent="0.25">
      <c r="A30" s="14" t="s">
        <v>58</v>
      </c>
      <c r="B30" s="19" t="s">
        <v>2</v>
      </c>
      <c r="C30" s="18">
        <v>19554</v>
      </c>
      <c r="D30" s="59"/>
    </row>
    <row r="31" spans="1:4" ht="15.75" x14ac:dyDescent="0.25">
      <c r="A31" s="14" t="s">
        <v>59</v>
      </c>
      <c r="B31" s="19" t="s">
        <v>3</v>
      </c>
      <c r="C31" s="18">
        <v>10932</v>
      </c>
      <c r="D31" s="59"/>
    </row>
    <row r="32" spans="1:4" ht="47.25" x14ac:dyDescent="0.25">
      <c r="A32" s="14" t="s">
        <v>60</v>
      </c>
      <c r="B32" s="61" t="s">
        <v>136</v>
      </c>
      <c r="C32" s="23">
        <v>28500</v>
      </c>
      <c r="D32" s="59"/>
    </row>
    <row r="33" spans="1:4" ht="47.25" x14ac:dyDescent="0.25">
      <c r="A33" s="14" t="s">
        <v>61</v>
      </c>
      <c r="B33" s="61" t="s">
        <v>138</v>
      </c>
      <c r="C33" s="23">
        <v>1752</v>
      </c>
      <c r="D33" s="59"/>
    </row>
    <row r="34" spans="1:4" ht="31.5" x14ac:dyDescent="0.25">
      <c r="A34" s="14" t="s">
        <v>62</v>
      </c>
      <c r="B34" s="61" t="s">
        <v>25</v>
      </c>
      <c r="C34" s="23">
        <v>16104</v>
      </c>
      <c r="D34" s="59"/>
    </row>
    <row r="35" spans="1:4" ht="31.5" x14ac:dyDescent="0.25">
      <c r="A35" s="14" t="s">
        <v>63</v>
      </c>
      <c r="B35" s="61" t="s">
        <v>137</v>
      </c>
      <c r="C35" s="62">
        <v>18402</v>
      </c>
      <c r="D35" s="59"/>
    </row>
    <row r="36" spans="1:4" ht="31.5" x14ac:dyDescent="0.25">
      <c r="A36" s="14" t="s">
        <v>64</v>
      </c>
      <c r="B36" s="61" t="s">
        <v>24</v>
      </c>
      <c r="C36" s="62">
        <v>18984</v>
      </c>
      <c r="D36" s="59"/>
    </row>
    <row r="37" spans="1:4" ht="31.5" x14ac:dyDescent="0.25">
      <c r="A37" s="63" t="s">
        <v>65</v>
      </c>
      <c r="B37" s="61" t="s">
        <v>139</v>
      </c>
      <c r="C37" s="62">
        <v>1752</v>
      </c>
      <c r="D37" s="59"/>
    </row>
    <row r="38" spans="1:4" ht="31.5" x14ac:dyDescent="0.25">
      <c r="A38" s="14" t="s">
        <v>66</v>
      </c>
      <c r="B38" s="61" t="s">
        <v>140</v>
      </c>
      <c r="C38" s="62">
        <v>1752</v>
      </c>
      <c r="D38" s="59"/>
    </row>
    <row r="39" spans="1:4" ht="15.75" x14ac:dyDescent="0.25">
      <c r="A39" s="14" t="s">
        <v>67</v>
      </c>
      <c r="B39" s="61" t="s">
        <v>141</v>
      </c>
      <c r="C39" s="62">
        <v>6210</v>
      </c>
      <c r="D39" s="59"/>
    </row>
    <row r="40" spans="1:4" ht="15.75" x14ac:dyDescent="0.25">
      <c r="A40" s="14" t="s">
        <v>68</v>
      </c>
      <c r="B40" s="70" t="s">
        <v>13</v>
      </c>
      <c r="C40" s="70"/>
      <c r="D40" s="59"/>
    </row>
    <row r="41" spans="1:4" ht="15.75" x14ac:dyDescent="0.25">
      <c r="A41" s="15" t="s">
        <v>93</v>
      </c>
      <c r="B41" s="16" t="s">
        <v>27</v>
      </c>
      <c r="C41" s="17">
        <v>18402</v>
      </c>
      <c r="D41" s="59"/>
    </row>
    <row r="42" spans="1:4" ht="15.75" x14ac:dyDescent="0.25">
      <c r="A42" s="15" t="s">
        <v>94</v>
      </c>
      <c r="B42" s="16" t="s">
        <v>142</v>
      </c>
      <c r="C42" s="17">
        <v>6330</v>
      </c>
      <c r="D42" s="59"/>
    </row>
    <row r="43" spans="1:4" ht="15.75" x14ac:dyDescent="0.25">
      <c r="A43" s="15" t="s">
        <v>95</v>
      </c>
      <c r="B43" s="16" t="s">
        <v>14</v>
      </c>
      <c r="C43" s="17">
        <v>12084</v>
      </c>
      <c r="D43" s="59"/>
    </row>
    <row r="44" spans="1:4" ht="15.75" x14ac:dyDescent="0.25">
      <c r="A44" s="15" t="s">
        <v>123</v>
      </c>
      <c r="B44" s="16" t="s">
        <v>15</v>
      </c>
      <c r="C44" s="17">
        <v>18402</v>
      </c>
      <c r="D44" s="59"/>
    </row>
    <row r="45" spans="1:4" ht="15.75" x14ac:dyDescent="0.25">
      <c r="A45" s="15" t="s">
        <v>124</v>
      </c>
      <c r="B45" s="16" t="s">
        <v>28</v>
      </c>
      <c r="C45" s="17">
        <v>57504</v>
      </c>
      <c r="D45" s="59"/>
    </row>
    <row r="46" spans="1:4" ht="15.75" x14ac:dyDescent="0.25">
      <c r="A46" s="14" t="s">
        <v>69</v>
      </c>
      <c r="B46" s="70" t="s">
        <v>26</v>
      </c>
      <c r="C46" s="70"/>
      <c r="D46" s="59"/>
    </row>
    <row r="47" spans="1:4" ht="15.75" x14ac:dyDescent="0.25">
      <c r="A47" s="15" t="s">
        <v>96</v>
      </c>
      <c r="B47" s="16" t="s">
        <v>21</v>
      </c>
      <c r="C47" s="17">
        <v>17304</v>
      </c>
      <c r="D47" s="59"/>
    </row>
    <row r="48" spans="1:4" ht="15.75" x14ac:dyDescent="0.25">
      <c r="A48" s="15" t="s">
        <v>97</v>
      </c>
      <c r="B48" s="16" t="s">
        <v>20</v>
      </c>
      <c r="C48" s="17">
        <v>57504</v>
      </c>
      <c r="D48" s="59"/>
    </row>
    <row r="49" spans="1:4" ht="15.75" x14ac:dyDescent="0.25">
      <c r="A49" s="15" t="s">
        <v>98</v>
      </c>
      <c r="B49" s="16" t="s">
        <v>19</v>
      </c>
      <c r="C49" s="17">
        <v>172500</v>
      </c>
      <c r="D49" s="59"/>
    </row>
    <row r="50" spans="1:4" ht="15.75" x14ac:dyDescent="0.25">
      <c r="A50" s="14" t="s">
        <v>70</v>
      </c>
      <c r="B50" s="70" t="s">
        <v>107</v>
      </c>
      <c r="C50" s="70"/>
      <c r="D50" s="59"/>
    </row>
    <row r="51" spans="1:4" ht="15.75" x14ac:dyDescent="0.25">
      <c r="A51" s="15" t="s">
        <v>125</v>
      </c>
      <c r="B51" s="16" t="s">
        <v>18</v>
      </c>
      <c r="C51" s="17">
        <v>28752</v>
      </c>
      <c r="D51" s="59"/>
    </row>
    <row r="52" spans="1:4" ht="15.75" x14ac:dyDescent="0.25">
      <c r="A52" s="15" t="s">
        <v>126</v>
      </c>
      <c r="B52" s="16" t="s">
        <v>17</v>
      </c>
      <c r="C52" s="17">
        <v>49452</v>
      </c>
      <c r="D52" s="59"/>
    </row>
    <row r="53" spans="1:4" ht="15.75" x14ac:dyDescent="0.25">
      <c r="A53" s="15" t="s">
        <v>127</v>
      </c>
      <c r="B53" s="16" t="s">
        <v>16</v>
      </c>
      <c r="C53" s="17">
        <v>89700</v>
      </c>
      <c r="D53" s="59"/>
    </row>
    <row r="54" spans="1:4" ht="31.5" x14ac:dyDescent="0.25">
      <c r="A54" s="14" t="s">
        <v>71</v>
      </c>
      <c r="B54" s="19" t="s">
        <v>143</v>
      </c>
      <c r="C54" s="17">
        <v>12084</v>
      </c>
      <c r="D54" s="59"/>
    </row>
    <row r="55" spans="1:4" ht="15.75" x14ac:dyDescent="0.25">
      <c r="A55" s="14" t="s">
        <v>72</v>
      </c>
      <c r="B55" s="19" t="s">
        <v>108</v>
      </c>
      <c r="C55" s="17">
        <v>14952</v>
      </c>
      <c r="D55" s="59"/>
    </row>
    <row r="56" spans="1:4" ht="31.5" x14ac:dyDescent="0.25">
      <c r="A56" s="14" t="s">
        <v>73</v>
      </c>
      <c r="B56" s="19" t="s">
        <v>4</v>
      </c>
      <c r="C56" s="17">
        <v>28752</v>
      </c>
      <c r="D56" s="59"/>
    </row>
    <row r="57" spans="1:4" ht="31.5" x14ac:dyDescent="0.25">
      <c r="A57" s="14" t="s">
        <v>128</v>
      </c>
      <c r="B57" s="19" t="s">
        <v>23</v>
      </c>
      <c r="C57" s="17">
        <v>379500</v>
      </c>
      <c r="D57" s="59"/>
    </row>
    <row r="58" spans="1:4" ht="15.75" x14ac:dyDescent="0.25">
      <c r="A58" s="14" t="s">
        <v>129</v>
      </c>
      <c r="B58" s="19" t="s">
        <v>133</v>
      </c>
      <c r="C58" s="62">
        <v>9204</v>
      </c>
      <c r="D58" s="59"/>
    </row>
    <row r="59" spans="1:4" ht="31.5" x14ac:dyDescent="0.25">
      <c r="A59" s="14" t="s">
        <v>130</v>
      </c>
      <c r="B59" s="19" t="s">
        <v>144</v>
      </c>
      <c r="C59" s="62">
        <v>5754</v>
      </c>
      <c r="D59" s="59"/>
    </row>
    <row r="60" spans="1:4" ht="31.5" x14ac:dyDescent="0.25">
      <c r="A60" s="64" t="s">
        <v>131</v>
      </c>
      <c r="B60" s="65" t="s">
        <v>149</v>
      </c>
      <c r="C60" s="66" t="s">
        <v>147</v>
      </c>
      <c r="D60" s="67"/>
    </row>
    <row r="61" spans="1:4" ht="19.5" thickBot="1" x14ac:dyDescent="0.3">
      <c r="A61" s="14" t="s">
        <v>132</v>
      </c>
      <c r="B61" s="19" t="s">
        <v>99</v>
      </c>
      <c r="C61" s="17">
        <v>14952</v>
      </c>
      <c r="D61" s="59"/>
    </row>
    <row r="62" spans="1:4" ht="37.5" customHeight="1" thickTop="1" x14ac:dyDescent="0.25">
      <c r="A62" s="74" t="s">
        <v>146</v>
      </c>
      <c r="B62" s="74"/>
      <c r="C62" s="74"/>
      <c r="D62" s="58"/>
    </row>
    <row r="63" spans="1:4" ht="57" customHeight="1" x14ac:dyDescent="0.25">
      <c r="A63" s="72" t="s">
        <v>150</v>
      </c>
      <c r="B63" s="72"/>
      <c r="C63" s="72"/>
      <c r="D63" s="58"/>
    </row>
    <row r="64" spans="1:4" ht="52.5" customHeight="1" x14ac:dyDescent="0.25">
      <c r="A64" s="73" t="s">
        <v>109</v>
      </c>
      <c r="B64" s="73"/>
      <c r="C64" s="73"/>
      <c r="D64" s="58"/>
    </row>
  </sheetData>
  <mergeCells count="16">
    <mergeCell ref="A64:C64"/>
    <mergeCell ref="B50:C50"/>
    <mergeCell ref="A62:C62"/>
    <mergeCell ref="B26:C26"/>
    <mergeCell ref="B40:C40"/>
    <mergeCell ref="B46:C46"/>
    <mergeCell ref="B23:C23"/>
    <mergeCell ref="B8:C8"/>
    <mergeCell ref="B11:C11"/>
    <mergeCell ref="B14:C14"/>
    <mergeCell ref="A63:C63"/>
    <mergeCell ref="A1:C1"/>
    <mergeCell ref="A2:C2"/>
    <mergeCell ref="B4:C4"/>
    <mergeCell ref="B17:C17"/>
    <mergeCell ref="B20:C20"/>
  </mergeCells>
  <pageMargins left="0.70866141732283472" right="0.31496062992125984" top="0.74803149606299213" bottom="0.74803149606299213" header="0.31496062992125984" footer="0.31496062992125984"/>
  <pageSetup paperSize="9" scale="89" fitToHeight="0" orientation="portrait" horizontalDpi="4294967294" verticalDpi="4294967294" r:id="rId1"/>
  <headerFooter>
    <oddFooter>&amp;C&amp;"Times New Roman,обычный"прейскурант &amp;"Times New Roman,полужирный""Услуги электротехнической лаборатории"&amp;R&amp;"Times New Roman,полужирный курсив"страница &amp;P&amp;"Times New Roman,курсив"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view="pageBreakPreview" zoomScaleNormal="100" zoomScaleSheetLayoutView="100" workbookViewId="0">
      <pane xSplit="1" ySplit="12" topLeftCell="B22" activePane="bottomRight" state="frozen"/>
      <selection pane="topRight" activeCell="B1" sqref="B1"/>
      <selection pane="bottomLeft" activeCell="A13" sqref="A13"/>
      <selection pane="bottomRight" activeCell="G69" activeCellId="13" sqref="G15:G16 G14 G18:G19 G21:G22 G24:G25 G27:G28 G30:G31 G33:G34 G36:G43 G44:G48 G50:G54 G56:G58 G60:G67 G69:G70"/>
    </sheetView>
  </sheetViews>
  <sheetFormatPr defaultRowHeight="15" customHeight="1" x14ac:dyDescent="0.25"/>
  <cols>
    <col min="1" max="1" width="4.7109375" style="13" customWidth="1"/>
    <col min="2" max="2" width="82.42578125" style="2" customWidth="1"/>
    <col min="3" max="3" width="16.42578125" style="1" customWidth="1"/>
    <col min="6" max="6" width="74.140625" customWidth="1"/>
    <col min="7" max="7" width="16.42578125" customWidth="1"/>
    <col min="8" max="8" width="9.140625" style="44"/>
    <col min="9" max="9" width="9.140625" style="45"/>
  </cols>
  <sheetData>
    <row r="1" spans="1:10" s="4" customFormat="1" ht="15" customHeight="1" x14ac:dyDescent="0.25">
      <c r="A1" s="11"/>
      <c r="B1" s="7"/>
      <c r="C1" s="20" t="s">
        <v>35</v>
      </c>
      <c r="E1" s="24"/>
      <c r="F1" s="24"/>
      <c r="G1" s="24"/>
      <c r="H1" s="42"/>
      <c r="I1" s="43"/>
    </row>
    <row r="2" spans="1:10" s="4" customFormat="1" ht="15" customHeight="1" x14ac:dyDescent="0.25">
      <c r="A2" s="12"/>
      <c r="B2" s="8"/>
      <c r="C2" s="6" t="s">
        <v>31</v>
      </c>
      <c r="E2" s="24"/>
      <c r="F2" s="24"/>
      <c r="G2" s="24"/>
      <c r="H2" s="42"/>
      <c r="I2" s="43"/>
    </row>
    <row r="3" spans="1:10" s="4" customFormat="1" ht="15" customHeight="1" x14ac:dyDescent="0.25">
      <c r="A3" s="12"/>
      <c r="B3" s="8"/>
      <c r="C3" s="6" t="s">
        <v>34</v>
      </c>
      <c r="E3" s="24"/>
      <c r="F3" s="24"/>
      <c r="G3" s="24"/>
      <c r="H3" s="42"/>
      <c r="I3" s="43"/>
    </row>
    <row r="4" spans="1:10" s="4" customFormat="1" ht="15" customHeight="1" x14ac:dyDescent="0.25">
      <c r="A4" s="12"/>
      <c r="B4" s="8"/>
      <c r="C4" s="5"/>
      <c r="E4" s="24"/>
      <c r="F4" s="24"/>
      <c r="G4" s="24"/>
      <c r="H4" s="42"/>
      <c r="I4" s="43"/>
    </row>
    <row r="5" spans="1:10" s="4" customFormat="1" ht="15" customHeight="1" x14ac:dyDescent="0.25">
      <c r="A5" s="12"/>
      <c r="B5" s="8"/>
      <c r="C5" s="6" t="s">
        <v>29</v>
      </c>
      <c r="E5" s="24"/>
      <c r="F5" s="24"/>
      <c r="G5" s="24"/>
      <c r="H5" s="42"/>
      <c r="I5" s="43"/>
    </row>
    <row r="6" spans="1:10" s="4" customFormat="1" ht="15" customHeight="1" x14ac:dyDescent="0.25">
      <c r="A6" s="12"/>
      <c r="B6" s="8"/>
      <c r="C6" s="6" t="s">
        <v>30</v>
      </c>
      <c r="E6" s="25"/>
      <c r="F6" s="26"/>
      <c r="G6" s="27" t="s">
        <v>30</v>
      </c>
      <c r="H6" s="42"/>
      <c r="I6" s="43"/>
    </row>
    <row r="7" spans="1:10" s="4" customFormat="1" ht="15" customHeight="1" x14ac:dyDescent="0.25">
      <c r="A7" s="12"/>
      <c r="B7" s="8"/>
      <c r="C7" s="6" t="s">
        <v>31</v>
      </c>
      <c r="E7" s="25"/>
      <c r="F7" s="26"/>
      <c r="G7" s="27" t="s">
        <v>31</v>
      </c>
      <c r="H7" s="42"/>
      <c r="I7" s="43"/>
    </row>
    <row r="8" spans="1:10" s="4" customFormat="1" ht="26.25" customHeight="1" x14ac:dyDescent="0.25">
      <c r="A8" s="12"/>
      <c r="B8" s="8"/>
      <c r="C8" s="6" t="s">
        <v>32</v>
      </c>
      <c r="E8" s="25"/>
      <c r="F8" s="26"/>
      <c r="G8" s="27" t="s">
        <v>32</v>
      </c>
      <c r="H8" s="42"/>
      <c r="I8" s="43"/>
    </row>
    <row r="9" spans="1:10" s="4" customFormat="1" ht="15" customHeight="1" x14ac:dyDescent="0.25">
      <c r="A9" s="12"/>
      <c r="B9" s="8"/>
      <c r="C9" s="6" t="s">
        <v>33</v>
      </c>
      <c r="E9" s="25"/>
      <c r="F9" s="26"/>
      <c r="G9" s="27" t="s">
        <v>118</v>
      </c>
      <c r="H9" s="42"/>
      <c r="I9" s="43"/>
    </row>
    <row r="10" spans="1:10" ht="33.75" customHeight="1" x14ac:dyDescent="0.3">
      <c r="A10" s="68" t="s">
        <v>36</v>
      </c>
      <c r="B10" s="68"/>
      <c r="C10" s="68"/>
      <c r="E10" s="77" t="s">
        <v>111</v>
      </c>
      <c r="F10" s="77"/>
      <c r="G10" s="77"/>
    </row>
    <row r="11" spans="1:10" x14ac:dyDescent="0.25">
      <c r="A11" s="69" t="s">
        <v>101</v>
      </c>
      <c r="B11" s="69"/>
      <c r="C11" s="69"/>
      <c r="E11" s="78" t="s">
        <v>117</v>
      </c>
      <c r="F11" s="78"/>
      <c r="G11" s="78"/>
    </row>
    <row r="12" spans="1:10" s="3" customFormat="1" ht="34.5" x14ac:dyDescent="0.25">
      <c r="A12" s="9" t="s">
        <v>37</v>
      </c>
      <c r="B12" s="9" t="s">
        <v>38</v>
      </c>
      <c r="C12" s="10" t="s">
        <v>100</v>
      </c>
      <c r="D12" s="10" t="s">
        <v>110</v>
      </c>
      <c r="E12" s="28" t="s">
        <v>37</v>
      </c>
      <c r="F12" s="28" t="s">
        <v>38</v>
      </c>
      <c r="G12" s="29" t="s">
        <v>100</v>
      </c>
      <c r="H12" s="81" t="s">
        <v>112</v>
      </c>
      <c r="I12" s="82"/>
      <c r="J12" s="3" t="s">
        <v>121</v>
      </c>
    </row>
    <row r="13" spans="1:10" ht="30" customHeight="1" x14ac:dyDescent="0.25">
      <c r="A13" s="14" t="s">
        <v>46</v>
      </c>
      <c r="B13" s="70" t="s">
        <v>39</v>
      </c>
      <c r="C13" s="70"/>
      <c r="E13" s="30" t="s">
        <v>46</v>
      </c>
      <c r="F13" s="79" t="s">
        <v>39</v>
      </c>
      <c r="G13" s="79"/>
      <c r="H13" s="44" t="s">
        <v>113</v>
      </c>
      <c r="I13" s="45" t="s">
        <v>114</v>
      </c>
    </row>
    <row r="14" spans="1:10" ht="15.75" x14ac:dyDescent="0.25">
      <c r="A14" s="15" t="s">
        <v>48</v>
      </c>
      <c r="B14" s="16" t="s">
        <v>5</v>
      </c>
      <c r="C14" s="23">
        <v>115</v>
      </c>
      <c r="D14">
        <v>110</v>
      </c>
      <c r="E14" s="31" t="s">
        <v>48</v>
      </c>
      <c r="F14" s="32" t="s">
        <v>5</v>
      </c>
      <c r="G14" s="33">
        <f>CEILING(D14*1.15,10)</f>
        <v>130</v>
      </c>
      <c r="H14" s="46">
        <f>G14-C14</f>
        <v>15</v>
      </c>
      <c r="I14" s="45">
        <f>H14/C14</f>
        <v>0.13043478260869565</v>
      </c>
    </row>
    <row r="15" spans="1:10" ht="15.75" x14ac:dyDescent="0.25">
      <c r="A15" s="15" t="s">
        <v>47</v>
      </c>
      <c r="B15" s="16" t="s">
        <v>6</v>
      </c>
      <c r="C15" s="18">
        <v>80</v>
      </c>
      <c r="D15">
        <v>70</v>
      </c>
      <c r="E15" s="31" t="s">
        <v>47</v>
      </c>
      <c r="F15" s="32" t="s">
        <v>6</v>
      </c>
      <c r="G15" s="33">
        <f>CEILING(D15*1.15,10)</f>
        <v>90</v>
      </c>
      <c r="H15" s="46">
        <f t="shared" ref="H15:H70" si="0">G15-C15</f>
        <v>10</v>
      </c>
      <c r="I15" s="45">
        <f t="shared" ref="I15:I70" si="1">H15/C15</f>
        <v>0.125</v>
      </c>
    </row>
    <row r="16" spans="1:10" ht="15.75" x14ac:dyDescent="0.25">
      <c r="A16" s="14" t="s">
        <v>49</v>
      </c>
      <c r="B16" s="21" t="s">
        <v>40</v>
      </c>
      <c r="C16" s="18">
        <v>1100</v>
      </c>
      <c r="D16">
        <v>1000</v>
      </c>
      <c r="E16" s="30" t="s">
        <v>49</v>
      </c>
      <c r="F16" s="35" t="s">
        <v>40</v>
      </c>
      <c r="G16" s="33">
        <f>CEILING(D16*1.15,10)</f>
        <v>1150</v>
      </c>
      <c r="H16" s="46">
        <f t="shared" si="0"/>
        <v>50</v>
      </c>
      <c r="I16" s="45">
        <f t="shared" si="1"/>
        <v>4.5454545454545456E-2</v>
      </c>
    </row>
    <row r="17" spans="1:9" ht="15.75" x14ac:dyDescent="0.25">
      <c r="A17" s="14" t="s">
        <v>50</v>
      </c>
      <c r="B17" s="70" t="s">
        <v>41</v>
      </c>
      <c r="C17" s="70"/>
      <c r="E17" s="30" t="s">
        <v>50</v>
      </c>
      <c r="F17" s="79" t="s">
        <v>41</v>
      </c>
      <c r="G17" s="79"/>
      <c r="H17" s="46"/>
    </row>
    <row r="18" spans="1:9" ht="15.75" x14ac:dyDescent="0.25">
      <c r="A18" s="15" t="s">
        <v>74</v>
      </c>
      <c r="B18" s="16" t="s">
        <v>5</v>
      </c>
      <c r="C18" s="18">
        <v>115</v>
      </c>
      <c r="D18">
        <v>120</v>
      </c>
      <c r="E18" s="31" t="s">
        <v>74</v>
      </c>
      <c r="F18" s="32" t="s">
        <v>5</v>
      </c>
      <c r="G18" s="34">
        <f t="shared" ref="G18:G19" si="2">CEILING(D18*1.15,10)</f>
        <v>140</v>
      </c>
      <c r="H18" s="46">
        <f t="shared" si="0"/>
        <v>25</v>
      </c>
      <c r="I18" s="45">
        <f t="shared" si="1"/>
        <v>0.21739130434782608</v>
      </c>
    </row>
    <row r="19" spans="1:9" ht="15.75" x14ac:dyDescent="0.25">
      <c r="A19" s="15" t="s">
        <v>75</v>
      </c>
      <c r="B19" s="16" t="s">
        <v>6</v>
      </c>
      <c r="C19" s="18">
        <v>90</v>
      </c>
      <c r="D19">
        <v>90</v>
      </c>
      <c r="E19" s="31" t="s">
        <v>75</v>
      </c>
      <c r="F19" s="32" t="s">
        <v>6</v>
      </c>
      <c r="G19" s="34">
        <f t="shared" si="2"/>
        <v>110</v>
      </c>
      <c r="H19" s="46">
        <f t="shared" si="0"/>
        <v>20</v>
      </c>
      <c r="I19" s="45">
        <f t="shared" si="1"/>
        <v>0.22222222222222221</v>
      </c>
    </row>
    <row r="20" spans="1:9" ht="15.75" x14ac:dyDescent="0.25">
      <c r="A20" s="14" t="s">
        <v>51</v>
      </c>
      <c r="B20" s="70" t="s">
        <v>7</v>
      </c>
      <c r="C20" s="70"/>
      <c r="E20" s="30" t="s">
        <v>51</v>
      </c>
      <c r="F20" s="79" t="s">
        <v>7</v>
      </c>
      <c r="G20" s="79"/>
      <c r="H20" s="46"/>
    </row>
    <row r="21" spans="1:9" ht="15.75" x14ac:dyDescent="0.25">
      <c r="A21" s="15" t="s">
        <v>76</v>
      </c>
      <c r="B21" s="16" t="s">
        <v>5</v>
      </c>
      <c r="C21" s="18">
        <v>105</v>
      </c>
      <c r="D21">
        <v>90</v>
      </c>
      <c r="E21" s="31" t="s">
        <v>76</v>
      </c>
      <c r="F21" s="32" t="s">
        <v>5</v>
      </c>
      <c r="G21" s="34">
        <f t="shared" ref="G21:G22" si="3">CEILING(D21*1.15,10)</f>
        <v>110</v>
      </c>
      <c r="H21" s="46">
        <f t="shared" si="0"/>
        <v>5</v>
      </c>
      <c r="I21" s="45">
        <f t="shared" si="1"/>
        <v>4.7619047619047616E-2</v>
      </c>
    </row>
    <row r="22" spans="1:9" ht="15.75" x14ac:dyDescent="0.25">
      <c r="A22" s="15" t="s">
        <v>77</v>
      </c>
      <c r="B22" s="16" t="s">
        <v>6</v>
      </c>
      <c r="C22" s="18">
        <v>70</v>
      </c>
      <c r="D22">
        <v>60</v>
      </c>
      <c r="E22" s="31" t="s">
        <v>77</v>
      </c>
      <c r="F22" s="32" t="s">
        <v>6</v>
      </c>
      <c r="G22" s="34">
        <f t="shared" si="3"/>
        <v>70</v>
      </c>
      <c r="H22" s="46">
        <f t="shared" si="0"/>
        <v>0</v>
      </c>
      <c r="I22" s="45">
        <f t="shared" si="1"/>
        <v>0</v>
      </c>
    </row>
    <row r="23" spans="1:9" ht="15.75" x14ac:dyDescent="0.25">
      <c r="A23" s="14" t="s">
        <v>52</v>
      </c>
      <c r="B23" s="70" t="s">
        <v>42</v>
      </c>
      <c r="C23" s="70"/>
      <c r="E23" s="30" t="s">
        <v>52</v>
      </c>
      <c r="F23" s="79" t="s">
        <v>42</v>
      </c>
      <c r="G23" s="79"/>
      <c r="H23" s="46"/>
    </row>
    <row r="24" spans="1:9" ht="15.75" x14ac:dyDescent="0.25">
      <c r="A24" s="15" t="s">
        <v>78</v>
      </c>
      <c r="B24" s="16" t="s">
        <v>5</v>
      </c>
      <c r="C24" s="18">
        <v>115</v>
      </c>
      <c r="D24">
        <v>110</v>
      </c>
      <c r="E24" s="31" t="s">
        <v>78</v>
      </c>
      <c r="F24" s="32" t="s">
        <v>5</v>
      </c>
      <c r="G24" s="34">
        <f t="shared" ref="G24:G25" si="4">CEILING(D24*1.15,10)</f>
        <v>130</v>
      </c>
      <c r="H24" s="46">
        <f t="shared" si="0"/>
        <v>15</v>
      </c>
      <c r="I24" s="45">
        <f t="shared" si="1"/>
        <v>0.13043478260869565</v>
      </c>
    </row>
    <row r="25" spans="1:9" ht="15.75" x14ac:dyDescent="0.25">
      <c r="A25" s="15" t="s">
        <v>79</v>
      </c>
      <c r="B25" s="16" t="s">
        <v>6</v>
      </c>
      <c r="C25" s="18">
        <v>80</v>
      </c>
      <c r="D25">
        <v>80</v>
      </c>
      <c r="E25" s="31" t="s">
        <v>79</v>
      </c>
      <c r="F25" s="32" t="s">
        <v>6</v>
      </c>
      <c r="G25" s="34">
        <f t="shared" si="4"/>
        <v>100</v>
      </c>
      <c r="H25" s="46">
        <f t="shared" si="0"/>
        <v>20</v>
      </c>
      <c r="I25" s="45">
        <f t="shared" si="1"/>
        <v>0.25</v>
      </c>
    </row>
    <row r="26" spans="1:9" ht="15.75" x14ac:dyDescent="0.25">
      <c r="A26" s="14" t="s">
        <v>53</v>
      </c>
      <c r="B26" s="70" t="s">
        <v>8</v>
      </c>
      <c r="C26" s="70"/>
      <c r="E26" s="30" t="s">
        <v>53</v>
      </c>
      <c r="F26" s="79" t="s">
        <v>8</v>
      </c>
      <c r="G26" s="79"/>
      <c r="H26" s="46"/>
    </row>
    <row r="27" spans="1:9" ht="15.75" x14ac:dyDescent="0.25">
      <c r="A27" s="15" t="s">
        <v>80</v>
      </c>
      <c r="B27" s="16" t="s">
        <v>9</v>
      </c>
      <c r="C27" s="18">
        <v>150</v>
      </c>
      <c r="D27">
        <v>150</v>
      </c>
      <c r="E27" s="31" t="s">
        <v>80</v>
      </c>
      <c r="F27" s="32" t="s">
        <v>9</v>
      </c>
      <c r="G27" s="34">
        <f t="shared" ref="G27:G28" si="5">CEILING(D27*1.15,10)</f>
        <v>180</v>
      </c>
      <c r="H27" s="46">
        <f t="shared" si="0"/>
        <v>30</v>
      </c>
      <c r="I27" s="45">
        <f t="shared" si="1"/>
        <v>0.2</v>
      </c>
    </row>
    <row r="28" spans="1:9" ht="15.75" x14ac:dyDescent="0.25">
      <c r="A28" s="15" t="s">
        <v>81</v>
      </c>
      <c r="B28" s="16" t="s">
        <v>10</v>
      </c>
      <c r="C28" s="18">
        <v>115</v>
      </c>
      <c r="D28">
        <v>120</v>
      </c>
      <c r="E28" s="31" t="s">
        <v>81</v>
      </c>
      <c r="F28" s="32" t="s">
        <v>10</v>
      </c>
      <c r="G28" s="34">
        <f t="shared" si="5"/>
        <v>140</v>
      </c>
      <c r="H28" s="46">
        <f t="shared" si="0"/>
        <v>25</v>
      </c>
      <c r="I28" s="45">
        <f t="shared" si="1"/>
        <v>0.21739130434782608</v>
      </c>
    </row>
    <row r="29" spans="1:9" ht="15.75" x14ac:dyDescent="0.25">
      <c r="A29" s="14" t="s">
        <v>54</v>
      </c>
      <c r="B29" s="70" t="s">
        <v>11</v>
      </c>
      <c r="C29" s="70"/>
      <c r="E29" s="30" t="s">
        <v>54</v>
      </c>
      <c r="F29" s="79" t="s">
        <v>11</v>
      </c>
      <c r="G29" s="79"/>
      <c r="H29" s="46"/>
    </row>
    <row r="30" spans="1:9" ht="15.75" x14ac:dyDescent="0.25">
      <c r="A30" s="15" t="s">
        <v>82</v>
      </c>
      <c r="B30" s="16" t="s">
        <v>9</v>
      </c>
      <c r="C30" s="18">
        <v>230</v>
      </c>
      <c r="D30">
        <v>220</v>
      </c>
      <c r="E30" s="31" t="s">
        <v>82</v>
      </c>
      <c r="F30" s="32" t="s">
        <v>9</v>
      </c>
      <c r="G30" s="34">
        <f t="shared" ref="G30:G31" si="6">CEILING(D30*1.15,10)</f>
        <v>260</v>
      </c>
      <c r="H30" s="46">
        <f t="shared" si="0"/>
        <v>30</v>
      </c>
      <c r="I30" s="45">
        <f t="shared" si="1"/>
        <v>0.13043478260869565</v>
      </c>
    </row>
    <row r="31" spans="1:9" ht="15.75" x14ac:dyDescent="0.25">
      <c r="A31" s="15" t="s">
        <v>83</v>
      </c>
      <c r="B31" s="16" t="s">
        <v>10</v>
      </c>
      <c r="C31" s="18">
        <v>180</v>
      </c>
      <c r="D31">
        <v>170</v>
      </c>
      <c r="E31" s="31" t="s">
        <v>83</v>
      </c>
      <c r="F31" s="32" t="s">
        <v>10</v>
      </c>
      <c r="G31" s="34">
        <f t="shared" si="6"/>
        <v>200</v>
      </c>
      <c r="H31" s="46">
        <f t="shared" si="0"/>
        <v>20</v>
      </c>
      <c r="I31" s="45">
        <f t="shared" si="1"/>
        <v>0.1111111111111111</v>
      </c>
    </row>
    <row r="32" spans="1:9" ht="15.75" x14ac:dyDescent="0.25">
      <c r="A32" s="14" t="s">
        <v>55</v>
      </c>
      <c r="B32" s="70" t="s">
        <v>12</v>
      </c>
      <c r="C32" s="70"/>
      <c r="E32" s="30" t="s">
        <v>55</v>
      </c>
      <c r="F32" s="79" t="s">
        <v>12</v>
      </c>
      <c r="G32" s="79"/>
      <c r="H32" s="46"/>
    </row>
    <row r="33" spans="1:10" ht="15.75" x14ac:dyDescent="0.25">
      <c r="A33" s="15" t="s">
        <v>84</v>
      </c>
      <c r="B33" s="41" t="s">
        <v>9</v>
      </c>
      <c r="C33" s="38">
        <v>580</v>
      </c>
      <c r="D33" s="39">
        <v>540</v>
      </c>
      <c r="E33" s="40" t="s">
        <v>84</v>
      </c>
      <c r="F33" s="41" t="s">
        <v>115</v>
      </c>
      <c r="G33" s="38">
        <f t="shared" ref="G33:G34" si="7">CEILING(D33*1.15,10)</f>
        <v>630</v>
      </c>
      <c r="H33" s="46">
        <f t="shared" si="0"/>
        <v>50</v>
      </c>
      <c r="I33" s="45">
        <f t="shared" si="1"/>
        <v>8.6206896551724144E-2</v>
      </c>
    </row>
    <row r="34" spans="1:10" ht="15.75" x14ac:dyDescent="0.25">
      <c r="A34" s="15" t="s">
        <v>85</v>
      </c>
      <c r="B34" s="41" t="s">
        <v>10</v>
      </c>
      <c r="C34" s="38">
        <v>440</v>
      </c>
      <c r="D34" s="39">
        <v>400</v>
      </c>
      <c r="E34" s="40" t="s">
        <v>85</v>
      </c>
      <c r="F34" s="41" t="s">
        <v>116</v>
      </c>
      <c r="G34" s="38">
        <f t="shared" si="7"/>
        <v>460</v>
      </c>
      <c r="H34" s="46">
        <f t="shared" si="0"/>
        <v>20</v>
      </c>
      <c r="I34" s="45">
        <f t="shared" si="1"/>
        <v>4.5454545454545456E-2</v>
      </c>
    </row>
    <row r="35" spans="1:10" ht="15.75" x14ac:dyDescent="0.25">
      <c r="A35" s="14" t="s">
        <v>56</v>
      </c>
      <c r="B35" s="70" t="s">
        <v>0</v>
      </c>
      <c r="C35" s="70"/>
      <c r="E35" s="30" t="s">
        <v>56</v>
      </c>
      <c r="F35" s="79" t="s">
        <v>0</v>
      </c>
      <c r="G35" s="79"/>
      <c r="H35" s="46"/>
    </row>
    <row r="36" spans="1:10" ht="15.75" x14ac:dyDescent="0.25">
      <c r="A36" s="15" t="s">
        <v>86</v>
      </c>
      <c r="B36" s="16" t="s">
        <v>9</v>
      </c>
      <c r="C36" s="18">
        <v>140</v>
      </c>
      <c r="D36">
        <v>150</v>
      </c>
      <c r="E36" s="31" t="s">
        <v>86</v>
      </c>
      <c r="F36" s="32" t="s">
        <v>9</v>
      </c>
      <c r="G36" s="34">
        <f t="shared" ref="G36:G45" si="8">CEILING(D36*1.15,10)</f>
        <v>180</v>
      </c>
      <c r="H36" s="46">
        <f t="shared" si="0"/>
        <v>40</v>
      </c>
      <c r="I36" s="45">
        <f t="shared" si="1"/>
        <v>0.2857142857142857</v>
      </c>
    </row>
    <row r="37" spans="1:10" ht="15.75" x14ac:dyDescent="0.25">
      <c r="A37" s="15" t="s">
        <v>87</v>
      </c>
      <c r="B37" s="16" t="s">
        <v>10</v>
      </c>
      <c r="C37" s="18">
        <v>105</v>
      </c>
      <c r="D37">
        <v>100</v>
      </c>
      <c r="E37" s="31" t="s">
        <v>87</v>
      </c>
      <c r="F37" s="32" t="s">
        <v>10</v>
      </c>
      <c r="G37" s="34">
        <f t="shared" si="8"/>
        <v>120</v>
      </c>
      <c r="H37" s="46">
        <f t="shared" si="0"/>
        <v>15</v>
      </c>
      <c r="I37" s="45">
        <f t="shared" si="1"/>
        <v>0.14285714285714285</v>
      </c>
    </row>
    <row r="38" spans="1:10" ht="15.75" x14ac:dyDescent="0.25">
      <c r="A38" s="14" t="s">
        <v>57</v>
      </c>
      <c r="B38" s="19" t="s">
        <v>1</v>
      </c>
      <c r="C38" s="18">
        <v>1150</v>
      </c>
      <c r="D38">
        <v>10000</v>
      </c>
      <c r="E38" s="30" t="s">
        <v>57</v>
      </c>
      <c r="F38" s="36" t="s">
        <v>1</v>
      </c>
      <c r="G38" s="34">
        <f t="shared" si="8"/>
        <v>11500</v>
      </c>
      <c r="H38" s="47">
        <f t="shared" si="0"/>
        <v>10350</v>
      </c>
      <c r="I38" s="48">
        <f t="shared" si="1"/>
        <v>9</v>
      </c>
    </row>
    <row r="39" spans="1:10" ht="15.75" x14ac:dyDescent="0.25">
      <c r="A39" s="14" t="s">
        <v>58</v>
      </c>
      <c r="B39" s="19" t="s">
        <v>2</v>
      </c>
      <c r="C39" s="18">
        <v>17300</v>
      </c>
      <c r="D39">
        <v>17000</v>
      </c>
      <c r="E39" s="30" t="s">
        <v>58</v>
      </c>
      <c r="F39" s="36" t="s">
        <v>2</v>
      </c>
      <c r="G39" s="34">
        <f t="shared" si="8"/>
        <v>19550</v>
      </c>
      <c r="H39" s="46">
        <f t="shared" si="0"/>
        <v>2250</v>
      </c>
      <c r="I39" s="45">
        <f t="shared" si="1"/>
        <v>0.13005780346820808</v>
      </c>
    </row>
    <row r="40" spans="1:10" ht="15.75" x14ac:dyDescent="0.25">
      <c r="A40" s="14" t="s">
        <v>59</v>
      </c>
      <c r="B40" s="19" t="s">
        <v>3</v>
      </c>
      <c r="C40" s="18">
        <v>9800</v>
      </c>
      <c r="D40">
        <v>9500</v>
      </c>
      <c r="E40" s="30" t="s">
        <v>59</v>
      </c>
      <c r="F40" s="36" t="s">
        <v>3</v>
      </c>
      <c r="G40" s="34">
        <f t="shared" si="8"/>
        <v>10930</v>
      </c>
      <c r="H40" s="46">
        <f t="shared" si="0"/>
        <v>1130</v>
      </c>
      <c r="I40" s="45">
        <f t="shared" si="1"/>
        <v>0.11530612244897959</v>
      </c>
    </row>
    <row r="41" spans="1:10" ht="15.75" x14ac:dyDescent="0.25">
      <c r="A41" s="14" t="s">
        <v>60</v>
      </c>
      <c r="B41" s="19" t="s">
        <v>104</v>
      </c>
      <c r="C41" s="18">
        <v>5750</v>
      </c>
      <c r="D41">
        <v>5400</v>
      </c>
      <c r="E41" s="30" t="s">
        <v>60</v>
      </c>
      <c r="F41" s="36" t="s">
        <v>104</v>
      </c>
      <c r="G41" s="34">
        <f t="shared" si="8"/>
        <v>6210</v>
      </c>
      <c r="H41" s="46">
        <f t="shared" si="0"/>
        <v>460</v>
      </c>
      <c r="I41" s="45">
        <f t="shared" si="1"/>
        <v>0.08</v>
      </c>
    </row>
    <row r="42" spans="1:10" ht="47.25" x14ac:dyDescent="0.25">
      <c r="A42" s="14" t="s">
        <v>61</v>
      </c>
      <c r="B42" s="19" t="s">
        <v>105</v>
      </c>
      <c r="C42" s="18">
        <v>28500</v>
      </c>
      <c r="D42">
        <v>24500</v>
      </c>
      <c r="E42" s="30" t="s">
        <v>61</v>
      </c>
      <c r="F42" s="36" t="s">
        <v>119</v>
      </c>
      <c r="G42" s="34">
        <f>C42</f>
        <v>28500</v>
      </c>
      <c r="H42" s="46">
        <f t="shared" si="0"/>
        <v>0</v>
      </c>
      <c r="I42" s="45">
        <f t="shared" si="1"/>
        <v>0</v>
      </c>
    </row>
    <row r="43" spans="1:10" s="22" customFormat="1" ht="47.25" x14ac:dyDescent="0.25">
      <c r="A43" s="14" t="s">
        <v>62</v>
      </c>
      <c r="B43" s="19" t="s">
        <v>43</v>
      </c>
      <c r="C43" s="18">
        <v>1750</v>
      </c>
      <c r="D43" s="22">
        <v>1500</v>
      </c>
      <c r="E43" s="30" t="s">
        <v>62</v>
      </c>
      <c r="F43" s="36" t="s">
        <v>43</v>
      </c>
      <c r="G43" s="34">
        <f>C43</f>
        <v>1750</v>
      </c>
      <c r="H43" s="46">
        <f t="shared" si="0"/>
        <v>0</v>
      </c>
      <c r="I43" s="45">
        <f t="shared" si="1"/>
        <v>0</v>
      </c>
    </row>
    <row r="44" spans="1:10" ht="31.5" x14ac:dyDescent="0.25">
      <c r="A44" s="14" t="s">
        <v>63</v>
      </c>
      <c r="B44" s="19" t="s">
        <v>25</v>
      </c>
      <c r="C44" s="17">
        <v>11500</v>
      </c>
      <c r="D44">
        <v>14000</v>
      </c>
      <c r="E44" s="30" t="s">
        <v>63</v>
      </c>
      <c r="F44" s="36" t="s">
        <v>25</v>
      </c>
      <c r="G44" s="37">
        <f t="shared" si="8"/>
        <v>16100</v>
      </c>
      <c r="H44" s="46">
        <f t="shared" si="0"/>
        <v>4600</v>
      </c>
      <c r="I44" s="45">
        <f t="shared" si="1"/>
        <v>0.4</v>
      </c>
    </row>
    <row r="45" spans="1:10" ht="31.5" x14ac:dyDescent="0.25">
      <c r="A45" s="14" t="s">
        <v>64</v>
      </c>
      <c r="B45" s="19" t="s">
        <v>24</v>
      </c>
      <c r="C45" s="17">
        <v>14400</v>
      </c>
      <c r="D45">
        <v>16500</v>
      </c>
      <c r="E45" s="30" t="s">
        <v>64</v>
      </c>
      <c r="F45" s="36" t="s">
        <v>24</v>
      </c>
      <c r="G45" s="37">
        <f t="shared" si="8"/>
        <v>18980</v>
      </c>
      <c r="H45" s="46">
        <f t="shared" si="0"/>
        <v>4580</v>
      </c>
      <c r="I45" s="45">
        <f t="shared" si="1"/>
        <v>0.31805555555555554</v>
      </c>
    </row>
    <row r="46" spans="1:10" s="22" customFormat="1" ht="34.5" customHeight="1" x14ac:dyDescent="0.25">
      <c r="A46" s="14"/>
      <c r="B46" s="19"/>
      <c r="C46" s="17"/>
      <c r="E46" s="49" t="s">
        <v>65</v>
      </c>
      <c r="F46" s="50" t="s">
        <v>120</v>
      </c>
      <c r="G46" s="51">
        <f>CEILING(J46*1.15,10)</f>
        <v>18400</v>
      </c>
      <c r="H46" s="85" t="s">
        <v>122</v>
      </c>
      <c r="I46" s="86"/>
      <c r="J46" s="52">
        <v>16000</v>
      </c>
    </row>
    <row r="47" spans="1:10" ht="31.5" x14ac:dyDescent="0.25">
      <c r="A47" s="14" t="s">
        <v>65</v>
      </c>
      <c r="B47" s="19" t="s">
        <v>44</v>
      </c>
      <c r="C47" s="17">
        <v>1750</v>
      </c>
      <c r="D47">
        <v>1500</v>
      </c>
      <c r="E47" s="30" t="s">
        <v>66</v>
      </c>
      <c r="F47" s="36" t="s">
        <v>44</v>
      </c>
      <c r="G47" s="37">
        <f>C47</f>
        <v>1750</v>
      </c>
      <c r="H47" s="46">
        <f t="shared" si="0"/>
        <v>0</v>
      </c>
      <c r="I47" s="45">
        <f t="shared" si="1"/>
        <v>0</v>
      </c>
    </row>
    <row r="48" spans="1:10" ht="31.5" x14ac:dyDescent="0.25">
      <c r="A48" s="14" t="s">
        <v>66</v>
      </c>
      <c r="B48" s="19" t="s">
        <v>45</v>
      </c>
      <c r="C48" s="17">
        <v>1750</v>
      </c>
      <c r="D48">
        <v>1500</v>
      </c>
      <c r="E48" s="30" t="s">
        <v>67</v>
      </c>
      <c r="F48" s="36" t="s">
        <v>45</v>
      </c>
      <c r="G48" s="37">
        <f>C48</f>
        <v>1750</v>
      </c>
      <c r="H48" s="46">
        <f t="shared" si="0"/>
        <v>0</v>
      </c>
      <c r="I48" s="45">
        <f t="shared" si="1"/>
        <v>0</v>
      </c>
    </row>
    <row r="49" spans="1:9" ht="15.75" x14ac:dyDescent="0.25">
      <c r="A49" s="14" t="s">
        <v>67</v>
      </c>
      <c r="B49" s="70" t="s">
        <v>13</v>
      </c>
      <c r="C49" s="70"/>
      <c r="E49" s="30" t="s">
        <v>68</v>
      </c>
      <c r="F49" s="79" t="s">
        <v>13</v>
      </c>
      <c r="G49" s="79"/>
      <c r="H49" s="46"/>
    </row>
    <row r="50" spans="1:9" ht="15.75" x14ac:dyDescent="0.25">
      <c r="A50" s="15" t="s">
        <v>88</v>
      </c>
      <c r="B50" s="16" t="s">
        <v>27</v>
      </c>
      <c r="C50" s="17">
        <v>17300</v>
      </c>
      <c r="D50">
        <v>16000</v>
      </c>
      <c r="E50" s="31" t="s">
        <v>93</v>
      </c>
      <c r="F50" s="32" t="s">
        <v>27</v>
      </c>
      <c r="G50" s="37">
        <f t="shared" ref="G50:G54" si="9">CEILING(D50*1.15,10)</f>
        <v>18400</v>
      </c>
      <c r="H50" s="46">
        <f t="shared" si="0"/>
        <v>1100</v>
      </c>
      <c r="I50" s="45">
        <f t="shared" si="1"/>
        <v>6.358381502890173E-2</v>
      </c>
    </row>
    <row r="51" spans="1:9" ht="15.75" x14ac:dyDescent="0.25">
      <c r="A51" s="15" t="s">
        <v>89</v>
      </c>
      <c r="B51" s="16" t="s">
        <v>106</v>
      </c>
      <c r="C51" s="17">
        <v>5200</v>
      </c>
      <c r="D51">
        <v>5500</v>
      </c>
      <c r="E51" s="31" t="s">
        <v>94</v>
      </c>
      <c r="F51" s="32" t="s">
        <v>106</v>
      </c>
      <c r="G51" s="37">
        <f t="shared" si="9"/>
        <v>6330</v>
      </c>
      <c r="H51" s="46">
        <f t="shared" si="0"/>
        <v>1130</v>
      </c>
      <c r="I51" s="45">
        <f t="shared" si="1"/>
        <v>0.21730769230769231</v>
      </c>
    </row>
    <row r="52" spans="1:9" ht="15.75" x14ac:dyDescent="0.25">
      <c r="A52" s="15" t="s">
        <v>90</v>
      </c>
      <c r="B52" s="16" t="s">
        <v>14</v>
      </c>
      <c r="C52" s="17">
        <v>10950</v>
      </c>
      <c r="D52">
        <v>10500</v>
      </c>
      <c r="E52" s="31" t="s">
        <v>95</v>
      </c>
      <c r="F52" s="32" t="s">
        <v>14</v>
      </c>
      <c r="G52" s="37">
        <f t="shared" si="9"/>
        <v>12080</v>
      </c>
      <c r="H52" s="46">
        <f t="shared" si="0"/>
        <v>1130</v>
      </c>
      <c r="I52" s="45">
        <f t="shared" si="1"/>
        <v>0.10319634703196347</v>
      </c>
    </row>
    <row r="53" spans="1:9" ht="15.75" x14ac:dyDescent="0.25">
      <c r="A53" s="15" t="s">
        <v>91</v>
      </c>
      <c r="B53" s="16" t="s">
        <v>15</v>
      </c>
      <c r="C53" s="17">
        <v>17300</v>
      </c>
      <c r="D53">
        <v>16000</v>
      </c>
      <c r="E53" s="31" t="s">
        <v>123</v>
      </c>
      <c r="F53" s="32" t="s">
        <v>15</v>
      </c>
      <c r="G53" s="37">
        <f t="shared" si="9"/>
        <v>18400</v>
      </c>
      <c r="H53" s="46">
        <f t="shared" si="0"/>
        <v>1100</v>
      </c>
      <c r="I53" s="45">
        <f t="shared" si="1"/>
        <v>6.358381502890173E-2</v>
      </c>
    </row>
    <row r="54" spans="1:9" ht="15.75" x14ac:dyDescent="0.25">
      <c r="A54" s="15" t="s">
        <v>92</v>
      </c>
      <c r="B54" s="16" t="s">
        <v>28</v>
      </c>
      <c r="C54" s="17">
        <v>51500</v>
      </c>
      <c r="D54">
        <v>50000</v>
      </c>
      <c r="E54" s="31" t="s">
        <v>124</v>
      </c>
      <c r="F54" s="32" t="s">
        <v>28</v>
      </c>
      <c r="G54" s="37">
        <f t="shared" si="9"/>
        <v>57500</v>
      </c>
      <c r="H54" s="46">
        <f t="shared" si="0"/>
        <v>6000</v>
      </c>
      <c r="I54" s="45">
        <f t="shared" si="1"/>
        <v>0.11650485436893204</v>
      </c>
    </row>
    <row r="55" spans="1:9" ht="15.75" x14ac:dyDescent="0.25">
      <c r="A55" s="14" t="s">
        <v>68</v>
      </c>
      <c r="B55" s="70" t="s">
        <v>26</v>
      </c>
      <c r="C55" s="70"/>
      <c r="E55" s="30" t="s">
        <v>69</v>
      </c>
      <c r="F55" s="79" t="s">
        <v>26</v>
      </c>
      <c r="G55" s="79"/>
      <c r="H55" s="46"/>
    </row>
    <row r="56" spans="1:9" ht="15.75" x14ac:dyDescent="0.25">
      <c r="A56" s="15" t="s">
        <v>93</v>
      </c>
      <c r="B56" s="16" t="s">
        <v>21</v>
      </c>
      <c r="C56" s="17">
        <v>17300</v>
      </c>
      <c r="D56">
        <v>15000</v>
      </c>
      <c r="E56" s="31" t="s">
        <v>96</v>
      </c>
      <c r="F56" s="32" t="s">
        <v>21</v>
      </c>
      <c r="G56" s="37">
        <f>C56</f>
        <v>17300</v>
      </c>
      <c r="H56" s="46">
        <f t="shared" si="0"/>
        <v>0</v>
      </c>
      <c r="I56" s="45">
        <f t="shared" si="1"/>
        <v>0</v>
      </c>
    </row>
    <row r="57" spans="1:9" ht="15.75" x14ac:dyDescent="0.25">
      <c r="A57" s="15" t="s">
        <v>94</v>
      </c>
      <c r="B57" s="16" t="s">
        <v>20</v>
      </c>
      <c r="C57" s="17">
        <v>51500</v>
      </c>
      <c r="D57">
        <v>50000</v>
      </c>
      <c r="E57" s="31" t="s">
        <v>97</v>
      </c>
      <c r="F57" s="32" t="s">
        <v>20</v>
      </c>
      <c r="G57" s="37">
        <f t="shared" ref="G57:G58" si="10">CEILING(D57*1.15,10)</f>
        <v>57500</v>
      </c>
      <c r="H57" s="46">
        <f t="shared" si="0"/>
        <v>6000</v>
      </c>
      <c r="I57" s="45">
        <f t="shared" si="1"/>
        <v>0.11650485436893204</v>
      </c>
    </row>
    <row r="58" spans="1:9" ht="15.75" x14ac:dyDescent="0.25">
      <c r="A58" s="15" t="s">
        <v>95</v>
      </c>
      <c r="B58" s="16" t="s">
        <v>19</v>
      </c>
      <c r="C58" s="17">
        <v>172000</v>
      </c>
      <c r="D58">
        <v>150000</v>
      </c>
      <c r="E58" s="31" t="s">
        <v>98</v>
      </c>
      <c r="F58" s="32" t="s">
        <v>19</v>
      </c>
      <c r="G58" s="37">
        <f t="shared" si="10"/>
        <v>172500</v>
      </c>
      <c r="H58" s="46">
        <f t="shared" si="0"/>
        <v>500</v>
      </c>
      <c r="I58" s="45">
        <f t="shared" si="1"/>
        <v>2.9069767441860465E-3</v>
      </c>
    </row>
    <row r="59" spans="1:9" ht="15.75" x14ac:dyDescent="0.25">
      <c r="A59" s="14" t="s">
        <v>69</v>
      </c>
      <c r="B59" s="70" t="s">
        <v>107</v>
      </c>
      <c r="C59" s="70"/>
      <c r="E59" s="30" t="s">
        <v>70</v>
      </c>
      <c r="F59" s="79" t="s">
        <v>107</v>
      </c>
      <c r="G59" s="79"/>
      <c r="H59" s="46"/>
    </row>
    <row r="60" spans="1:9" ht="15.75" x14ac:dyDescent="0.25">
      <c r="A60" s="15" t="s">
        <v>96</v>
      </c>
      <c r="B60" s="16" t="s">
        <v>18</v>
      </c>
      <c r="C60" s="17">
        <v>23000</v>
      </c>
      <c r="D60">
        <v>25000</v>
      </c>
      <c r="E60" s="31" t="s">
        <v>125</v>
      </c>
      <c r="F60" s="32" t="s">
        <v>18</v>
      </c>
      <c r="G60" s="37">
        <f t="shared" ref="G60:G70" si="11">CEILING(D60*1.15,10)</f>
        <v>28750</v>
      </c>
      <c r="H60" s="46">
        <f t="shared" si="0"/>
        <v>5750</v>
      </c>
      <c r="I60" s="45">
        <f t="shared" si="1"/>
        <v>0.25</v>
      </c>
    </row>
    <row r="61" spans="1:9" ht="15.75" x14ac:dyDescent="0.25">
      <c r="A61" s="15" t="s">
        <v>97</v>
      </c>
      <c r="B61" s="16" t="s">
        <v>17</v>
      </c>
      <c r="C61" s="17">
        <v>46000</v>
      </c>
      <c r="D61">
        <v>43000</v>
      </c>
      <c r="E61" s="31" t="s">
        <v>126</v>
      </c>
      <c r="F61" s="32" t="s">
        <v>17</v>
      </c>
      <c r="G61" s="37">
        <f t="shared" si="11"/>
        <v>49450</v>
      </c>
      <c r="H61" s="46">
        <f t="shared" si="0"/>
        <v>3450</v>
      </c>
      <c r="I61" s="45">
        <f t="shared" si="1"/>
        <v>7.4999999999999997E-2</v>
      </c>
    </row>
    <row r="62" spans="1:9" ht="15.75" x14ac:dyDescent="0.25">
      <c r="A62" s="15" t="s">
        <v>98</v>
      </c>
      <c r="B62" s="16" t="s">
        <v>16</v>
      </c>
      <c r="C62" s="17">
        <v>80500</v>
      </c>
      <c r="D62">
        <v>78000</v>
      </c>
      <c r="E62" s="31" t="s">
        <v>127</v>
      </c>
      <c r="F62" s="32" t="s">
        <v>16</v>
      </c>
      <c r="G62" s="37">
        <f t="shared" si="11"/>
        <v>89700</v>
      </c>
      <c r="H62" s="46">
        <f t="shared" si="0"/>
        <v>9200</v>
      </c>
      <c r="I62" s="45">
        <f t="shared" si="1"/>
        <v>0.11428571428571428</v>
      </c>
    </row>
    <row r="63" spans="1:9" ht="47.25" x14ac:dyDescent="0.25">
      <c r="A63" s="14" t="s">
        <v>70</v>
      </c>
      <c r="B63" s="19" t="s">
        <v>22</v>
      </c>
      <c r="C63" s="17">
        <v>10950</v>
      </c>
      <c r="D63">
        <v>10500</v>
      </c>
      <c r="E63" s="30" t="s">
        <v>71</v>
      </c>
      <c r="F63" s="36" t="s">
        <v>22</v>
      </c>
      <c r="G63" s="37">
        <f t="shared" si="11"/>
        <v>12080</v>
      </c>
      <c r="H63" s="46">
        <f t="shared" si="0"/>
        <v>1130</v>
      </c>
      <c r="I63" s="45">
        <f t="shared" si="1"/>
        <v>0.10319634703196347</v>
      </c>
    </row>
    <row r="64" spans="1:9" ht="31.5" x14ac:dyDescent="0.25">
      <c r="A64" s="14" t="s">
        <v>71</v>
      </c>
      <c r="B64" s="19" t="s">
        <v>108</v>
      </c>
      <c r="C64" s="17">
        <v>13800</v>
      </c>
      <c r="D64">
        <v>13000</v>
      </c>
      <c r="E64" s="30" t="s">
        <v>72</v>
      </c>
      <c r="F64" s="36" t="s">
        <v>108</v>
      </c>
      <c r="G64" s="37">
        <f t="shared" si="11"/>
        <v>14950</v>
      </c>
      <c r="H64" s="46">
        <f t="shared" si="0"/>
        <v>1150</v>
      </c>
      <c r="I64" s="45">
        <f t="shared" si="1"/>
        <v>8.3333333333333329E-2</v>
      </c>
    </row>
    <row r="65" spans="1:10" ht="31.5" x14ac:dyDescent="0.25">
      <c r="A65" s="14" t="s">
        <v>72</v>
      </c>
      <c r="B65" s="19" t="s">
        <v>4</v>
      </c>
      <c r="C65" s="17">
        <v>23000</v>
      </c>
      <c r="D65">
        <v>25000</v>
      </c>
      <c r="E65" s="30" t="s">
        <v>73</v>
      </c>
      <c r="F65" s="36" t="s">
        <v>4</v>
      </c>
      <c r="G65" s="37">
        <f t="shared" si="11"/>
        <v>28750</v>
      </c>
      <c r="H65" s="46">
        <f t="shared" si="0"/>
        <v>5750</v>
      </c>
      <c r="I65" s="45">
        <f t="shared" si="1"/>
        <v>0.25</v>
      </c>
    </row>
    <row r="66" spans="1:10" ht="31.5" x14ac:dyDescent="0.25">
      <c r="A66" s="14" t="s">
        <v>73</v>
      </c>
      <c r="B66" s="19" t="s">
        <v>23</v>
      </c>
      <c r="C66" s="17">
        <v>333000</v>
      </c>
      <c r="D66">
        <v>330000</v>
      </c>
      <c r="E66" s="30" t="s">
        <v>128</v>
      </c>
      <c r="F66" s="36" t="s">
        <v>23</v>
      </c>
      <c r="G66" s="37">
        <f t="shared" si="11"/>
        <v>379500</v>
      </c>
      <c r="H66" s="46">
        <f t="shared" si="0"/>
        <v>46500</v>
      </c>
      <c r="I66" s="45">
        <f t="shared" si="1"/>
        <v>0.13963963963963963</v>
      </c>
    </row>
    <row r="67" spans="1:10" s="22" customFormat="1" ht="15.75" x14ac:dyDescent="0.25">
      <c r="A67" s="14"/>
      <c r="B67" s="19"/>
      <c r="C67" s="17"/>
      <c r="E67" s="53" t="s">
        <v>129</v>
      </c>
      <c r="F67" s="54" t="s">
        <v>133</v>
      </c>
      <c r="G67" s="51">
        <f t="shared" ref="G67:G69" si="12">CEILING(J67*1.15,10)</f>
        <v>9200</v>
      </c>
      <c r="H67" s="85" t="s">
        <v>122</v>
      </c>
      <c r="I67" s="86"/>
      <c r="J67" s="52">
        <v>8000</v>
      </c>
    </row>
    <row r="68" spans="1:10" s="22" customFormat="1" ht="31.5" x14ac:dyDescent="0.25">
      <c r="A68" s="14"/>
      <c r="B68" s="19"/>
      <c r="C68" s="17"/>
      <c r="E68" s="53" t="s">
        <v>130</v>
      </c>
      <c r="F68" s="54" t="s">
        <v>134</v>
      </c>
      <c r="G68" s="51">
        <f t="shared" si="12"/>
        <v>34500</v>
      </c>
      <c r="H68" s="85" t="s">
        <v>122</v>
      </c>
      <c r="I68" s="86"/>
      <c r="J68" s="52">
        <v>30000</v>
      </c>
    </row>
    <row r="69" spans="1:10" s="22" customFormat="1" ht="15.75" x14ac:dyDescent="0.25">
      <c r="A69" s="14"/>
      <c r="B69" s="19"/>
      <c r="C69" s="17"/>
      <c r="E69" s="53" t="s">
        <v>131</v>
      </c>
      <c r="F69" s="54" t="s">
        <v>135</v>
      </c>
      <c r="G69" s="51">
        <f t="shared" si="12"/>
        <v>5750</v>
      </c>
      <c r="H69" s="85" t="s">
        <v>122</v>
      </c>
      <c r="I69" s="86"/>
      <c r="J69" s="52">
        <v>5000</v>
      </c>
    </row>
    <row r="70" spans="1:10" ht="19.5" thickBot="1" x14ac:dyDescent="0.3">
      <c r="A70" s="14">
        <v>27</v>
      </c>
      <c r="B70" s="19" t="s">
        <v>99</v>
      </c>
      <c r="C70" s="17">
        <v>12000</v>
      </c>
      <c r="D70">
        <v>13000</v>
      </c>
      <c r="E70" s="30" t="s">
        <v>132</v>
      </c>
      <c r="F70" s="36" t="s">
        <v>99</v>
      </c>
      <c r="G70" s="37">
        <f t="shared" si="11"/>
        <v>14950</v>
      </c>
      <c r="H70" s="46">
        <f t="shared" si="0"/>
        <v>2950</v>
      </c>
      <c r="I70" s="45">
        <f t="shared" si="1"/>
        <v>0.24583333333333332</v>
      </c>
    </row>
    <row r="71" spans="1:10" s="22" customFormat="1" ht="54" customHeight="1" thickTop="1" x14ac:dyDescent="0.25">
      <c r="A71" s="74" t="s">
        <v>103</v>
      </c>
      <c r="B71" s="74"/>
      <c r="C71" s="74"/>
      <c r="E71" s="83" t="s">
        <v>103</v>
      </c>
      <c r="F71" s="83"/>
      <c r="G71" s="83"/>
      <c r="H71" s="44"/>
      <c r="I71" s="45"/>
    </row>
    <row r="72" spans="1:10" ht="40.5" customHeight="1" x14ac:dyDescent="0.25">
      <c r="A72" s="75" t="s">
        <v>102</v>
      </c>
      <c r="B72" s="75"/>
      <c r="C72" s="75"/>
      <c r="E72" s="84" t="s">
        <v>102</v>
      </c>
      <c r="F72" s="84"/>
      <c r="G72" s="84"/>
    </row>
    <row r="73" spans="1:10" ht="55.5" customHeight="1" x14ac:dyDescent="0.25">
      <c r="A73" s="73" t="s">
        <v>109</v>
      </c>
      <c r="B73" s="73"/>
      <c r="C73" s="73"/>
      <c r="E73" s="80" t="s">
        <v>109</v>
      </c>
      <c r="F73" s="80"/>
      <c r="G73" s="80"/>
    </row>
    <row r="75" spans="1:10" ht="53.25" customHeight="1" x14ac:dyDescent="0.25">
      <c r="A75" s="76"/>
      <c r="B75" s="76"/>
      <c r="C75" s="76"/>
    </row>
  </sheetData>
  <autoFilter ref="A12:C12" xr:uid="{00000000-0009-0000-0000-000000000000}"/>
  <mergeCells count="38">
    <mergeCell ref="E73:G73"/>
    <mergeCell ref="H12:I12"/>
    <mergeCell ref="F49:G49"/>
    <mergeCell ref="F55:G55"/>
    <mergeCell ref="F59:G59"/>
    <mergeCell ref="E71:G71"/>
    <mergeCell ref="E72:G72"/>
    <mergeCell ref="F23:G23"/>
    <mergeCell ref="F26:G26"/>
    <mergeCell ref="F29:G29"/>
    <mergeCell ref="F32:G32"/>
    <mergeCell ref="F35:G35"/>
    <mergeCell ref="H46:I46"/>
    <mergeCell ref="H67:I67"/>
    <mergeCell ref="H68:I68"/>
    <mergeCell ref="H69:I69"/>
    <mergeCell ref="B20:C20"/>
    <mergeCell ref="E10:G10"/>
    <mergeCell ref="E11:G11"/>
    <mergeCell ref="F13:G13"/>
    <mergeCell ref="F17:G17"/>
    <mergeCell ref="F20:G20"/>
    <mergeCell ref="A71:C71"/>
    <mergeCell ref="A72:C72"/>
    <mergeCell ref="A75:C75"/>
    <mergeCell ref="A73:C73"/>
    <mergeCell ref="A10:C10"/>
    <mergeCell ref="A11:C11"/>
    <mergeCell ref="B55:C55"/>
    <mergeCell ref="B59:C59"/>
    <mergeCell ref="B35:C35"/>
    <mergeCell ref="B23:C23"/>
    <mergeCell ref="B26:C26"/>
    <mergeCell ref="B29:C29"/>
    <mergeCell ref="B32:C32"/>
    <mergeCell ref="B49:C49"/>
    <mergeCell ref="B13:C13"/>
    <mergeCell ref="B17:C17"/>
  </mergeCells>
  <pageMargins left="0.70866141732283472" right="0.31496062992125984" top="0.74803149606299213" bottom="0.74803149606299213" header="0.31496062992125984" footer="0.31496062992125984"/>
  <pageSetup paperSize="9" scale="38" fitToHeight="0" orientation="portrait" horizontalDpi="4294967294" verticalDpi="4294967294" r:id="rId1"/>
  <headerFooter>
    <oddFooter>&amp;C&amp;"Times New Roman,обычный"прейскурант &amp;"Times New Roman,полужирный""Услуги электротехнической лаборатории"&amp;R&amp;"Times New Roman,полужирный курсив"страница &amp;P&amp;"Times New Roman,курсив"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прейскурант</vt:lpstr>
      <vt:lpstr>Лист1</vt:lpstr>
      <vt:lpstr>прейскурант!Заголовки_для_печати</vt:lpstr>
      <vt:lpstr>прейскурант!Область_печати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Разуваева Вера Вячеславовна</dc:creator>
  <cp:lastModifiedBy>Артюшин Иван Михайлович</cp:lastModifiedBy>
  <cp:lastPrinted>2024-10-17T10:13:29Z</cp:lastPrinted>
  <dcterms:created xsi:type="dcterms:W3CDTF">2021-12-15T08:24:38Z</dcterms:created>
  <dcterms:modified xsi:type="dcterms:W3CDTF">2024-10-23T06:33:21Z</dcterms:modified>
</cp:coreProperties>
</file>